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s Lindgrens\Documents\Styrkelyft\Program\Dark Lord\"/>
    </mc:Choice>
  </mc:AlternateContent>
  <xr:revisionPtr revIDLastSave="0" documentId="13_ncr:1_{17D84753-5BBF-490D-890D-693ADF9EDB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x" sheetId="4" r:id="rId1"/>
    <sheet name="v.1-v.2" sheetId="1" r:id="rId2"/>
    <sheet name="v.3-v.4" sheetId="2" r:id="rId3"/>
    <sheet name="v.5-v.6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G3" i="2"/>
  <c r="G23" i="1"/>
  <c r="G3" i="1"/>
  <c r="F8" i="4"/>
  <c r="M4" i="4" s="1"/>
  <c r="G26" i="2" s="1"/>
  <c r="G11" i="1" l="1"/>
  <c r="G11" i="3"/>
  <c r="G26" i="1"/>
  <c r="G11" i="2"/>
  <c r="G37" i="2"/>
  <c r="G37" i="1"/>
  <c r="G30" i="1" l="1"/>
  <c r="F14" i="4"/>
  <c r="F5" i="4"/>
  <c r="J4" i="4" s="1"/>
  <c r="F6" i="4"/>
  <c r="K4" i="4" s="1"/>
  <c r="F7" i="4"/>
  <c r="L4" i="4" s="1"/>
  <c r="F4" i="4"/>
  <c r="I4" i="4" s="1"/>
  <c r="G30" i="2" s="1"/>
  <c r="G10" i="2" l="1"/>
  <c r="G25" i="3"/>
  <c r="G24" i="1"/>
  <c r="G24" i="3"/>
  <c r="G37" i="3"/>
  <c r="G38" i="3"/>
  <c r="G24" i="2"/>
  <c r="G36" i="1"/>
  <c r="G5" i="2"/>
  <c r="G15" i="2"/>
  <c r="G16" i="3"/>
  <c r="G5" i="1"/>
  <c r="G15" i="3"/>
  <c r="G17" i="2"/>
  <c r="G17" i="1"/>
  <c r="G4" i="2"/>
  <c r="G31" i="3"/>
  <c r="G30" i="3"/>
  <c r="G4" i="3"/>
  <c r="G4" i="1"/>
  <c r="G3" i="3"/>
  <c r="G5" i="3" s="1"/>
  <c r="G31" i="2"/>
  <c r="G31" i="1"/>
  <c r="G32" i="3"/>
  <c r="G15" i="1"/>
  <c r="G23" i="3"/>
  <c r="G26" i="3" s="1"/>
  <c r="G10" i="3"/>
  <c r="G36" i="2"/>
  <c r="G25" i="1"/>
  <c r="G10" i="1"/>
  <c r="G25" i="2"/>
</calcChain>
</file>

<file path=xl/sharedStrings.xml><?xml version="1.0" encoding="utf-8"?>
<sst xmlns="http://schemas.openxmlformats.org/spreadsheetml/2006/main" count="318" uniqueCount="80">
  <si>
    <t>Vecka 1</t>
  </si>
  <si>
    <t>Måndag</t>
  </si>
  <si>
    <t>Övning</t>
  </si>
  <si>
    <t>Intensitet</t>
  </si>
  <si>
    <t>Sets</t>
  </si>
  <si>
    <t>Reps</t>
  </si>
  <si>
    <t>Vikt</t>
  </si>
  <si>
    <t>Magövning</t>
  </si>
  <si>
    <t>6-8</t>
  </si>
  <si>
    <t>Onsdag</t>
  </si>
  <si>
    <t>Bänkpress</t>
  </si>
  <si>
    <t>8-10</t>
  </si>
  <si>
    <t>Smalbänk</t>
  </si>
  <si>
    <t>4-5</t>
  </si>
  <si>
    <t>6-10</t>
  </si>
  <si>
    <t>Baksida axlar</t>
  </si>
  <si>
    <t>Rodd</t>
  </si>
  <si>
    <t>Fredag</t>
  </si>
  <si>
    <t>Marklyft</t>
  </si>
  <si>
    <t>Signal</t>
  </si>
  <si>
    <t>OL-Knäböj</t>
  </si>
  <si>
    <t>SL-Knäböj</t>
  </si>
  <si>
    <t>Superset</t>
  </si>
  <si>
    <t>Baksida lår</t>
  </si>
  <si>
    <t>Vadpress</t>
  </si>
  <si>
    <t>Vecka 2</t>
  </si>
  <si>
    <t>2-3</t>
  </si>
  <si>
    <t>Latsdrag/Chins</t>
  </si>
  <si>
    <t>Långa marklyft</t>
  </si>
  <si>
    <t>Raka marklyft</t>
  </si>
  <si>
    <t>3-5</t>
  </si>
  <si>
    <t>10-15</t>
  </si>
  <si>
    <t>Brutalbänk</t>
  </si>
  <si>
    <t>Vecka 3</t>
  </si>
  <si>
    <t>Vecka 4</t>
  </si>
  <si>
    <t>Vecka 5</t>
  </si>
  <si>
    <t>Vecka 6</t>
  </si>
  <si>
    <t>Tisdag</t>
  </si>
  <si>
    <t>Torsdag</t>
  </si>
  <si>
    <t>MAQ</t>
  </si>
  <si>
    <t>Vecka:……….</t>
  </si>
  <si>
    <t>Skriv in maxresultat</t>
  </si>
  <si>
    <t>Konstant</t>
  </si>
  <si>
    <t>Uppskattat Max</t>
  </si>
  <si>
    <t>Repetitioner</t>
  </si>
  <si>
    <t>Skriv in antal klarade repetitioner på en viss vikt för att</t>
  </si>
  <si>
    <t>få fram ett uppskattat max.</t>
  </si>
  <si>
    <t>såhär:</t>
  </si>
  <si>
    <t>Då räknar kalylatorn ut vad du borde klara.</t>
  </si>
  <si>
    <t>Ju fler repetitioner desto större felmarginal, helst skall</t>
  </si>
  <si>
    <t>T. ex om du klarar 5 repetitioner på 100 kg ser det ut</t>
  </si>
  <si>
    <t>max eller om det var längesedan du maxade.</t>
  </si>
  <si>
    <t>Exempel</t>
  </si>
  <si>
    <t>för</t>
  </si>
  <si>
    <t>Maxkalkylator</t>
  </si>
  <si>
    <t>kalkylator</t>
  </si>
  <si>
    <t>det utföras ett set i repsintervall om 3-5 repetitioner.</t>
  </si>
  <si>
    <t>Denna kalkylator används endast om du inte vet om ditt</t>
  </si>
  <si>
    <t>GRUNDA</t>
  </si>
  <si>
    <t>Klossbänk</t>
  </si>
  <si>
    <t>3</t>
  </si>
  <si>
    <t>Supersmalt</t>
  </si>
  <si>
    <t>Tungt</t>
  </si>
  <si>
    <t>Statiskt</t>
  </si>
  <si>
    <t>10 sek</t>
  </si>
  <si>
    <t>Negativt</t>
  </si>
  <si>
    <t>2</t>
  </si>
  <si>
    <t>Strikt</t>
  </si>
  <si>
    <t>1+</t>
  </si>
  <si>
    <t>3+</t>
  </si>
  <si>
    <t>Uppbyggnadsperioden tränas med knävärmare och bälte.</t>
  </si>
  <si>
    <t>Därför bör 1RM eller e1RM baseras på max med dessa på.</t>
  </si>
  <si>
    <t>Explosivt</t>
  </si>
  <si>
    <t>Sumomarklyft</t>
  </si>
  <si>
    <t>Good mornings</t>
  </si>
  <si>
    <t>10</t>
  </si>
  <si>
    <t>Sumomarlyft</t>
  </si>
  <si>
    <t>2+</t>
  </si>
  <si>
    <t>1-5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</si>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</sst>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8"/>
      <name val="Georgia"/>
      <family val="1"/>
    </font>
    <font>
      <sz val="11"/>
      <color theme="1"/>
      <name val="Georgia"/>
      <family val="1"/>
    </font>
    <font>
      <sz val="11"/>
      <color theme="0"/>
      <name val="Georgia"/>
      <family val="1"/>
    </font>
    <font>
      <b/>
      <sz val="11"/>
      <color theme="1"/>
      <name val="Georgia"/>
      <family val="1"/>
    </font>
    <font>
      <b/>
      <sz val="8"/>
      <color theme="1"/>
      <name val="Georgia"/>
      <family val="1"/>
    </font>
    <font>
      <sz val="7"/>
      <name val="Georgia"/>
      <family val="1"/>
    </font>
    <font>
      <sz val="7"/>
      <color theme="1"/>
      <name val="Georg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8" borderId="14" xfId="0" applyFont="1" applyFill="1" applyBorder="1"/>
    <xf numFmtId="0" fontId="1" fillId="0" borderId="0" xfId="0" applyFont="1" applyBorder="1"/>
    <xf numFmtId="0" fontId="1" fillId="6" borderId="14" xfId="0" applyFont="1" applyFill="1" applyBorder="1"/>
    <xf numFmtId="0" fontId="1" fillId="6" borderId="3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6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6" xfId="0" applyFont="1" applyFill="1" applyBorder="1"/>
    <xf numFmtId="0" fontId="1" fillId="7" borderId="14" xfId="0" applyFont="1" applyFill="1" applyBorder="1"/>
    <xf numFmtId="0" fontId="1" fillId="5" borderId="14" xfId="0" applyFont="1" applyFill="1" applyBorder="1"/>
    <xf numFmtId="0" fontId="1" fillId="5" borderId="3" xfId="0" applyFont="1" applyFill="1" applyBorder="1"/>
    <xf numFmtId="0" fontId="1" fillId="3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6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12" borderId="27" xfId="0" applyFont="1" applyFill="1" applyBorder="1"/>
    <xf numFmtId="0" fontId="3" fillId="12" borderId="28" xfId="0" applyFont="1" applyFill="1" applyBorder="1"/>
    <xf numFmtId="0" fontId="3" fillId="0" borderId="38" xfId="0" applyFont="1" applyBorder="1" applyAlignment="1">
      <alignment horizontal="center"/>
    </xf>
    <xf numFmtId="0" fontId="3" fillId="12" borderId="0" xfId="0" applyFont="1" applyFill="1" applyBorder="1"/>
    <xf numFmtId="0" fontId="3" fillId="12" borderId="30" xfId="0" applyFont="1" applyFill="1" applyBorder="1"/>
    <xf numFmtId="0" fontId="3" fillId="0" borderId="39" xfId="0" applyFont="1" applyBorder="1" applyAlignment="1">
      <alignment horizontal="center"/>
    </xf>
    <xf numFmtId="0" fontId="3" fillId="12" borderId="29" xfId="0" applyFont="1" applyFill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3" fillId="13" borderId="31" xfId="0" applyFont="1" applyFill="1" applyBorder="1"/>
    <xf numFmtId="0" fontId="3" fillId="13" borderId="32" xfId="0" applyFont="1" applyFill="1" applyBorder="1"/>
    <xf numFmtId="0" fontId="3" fillId="13" borderId="33" xfId="0" applyFont="1" applyFill="1" applyBorder="1"/>
    <xf numFmtId="0" fontId="3" fillId="13" borderId="34" xfId="0" applyFont="1" applyFill="1" applyBorder="1"/>
    <xf numFmtId="0" fontId="3" fillId="13" borderId="35" xfId="0" applyFont="1" applyFill="1" applyBorder="1"/>
    <xf numFmtId="0" fontId="3" fillId="13" borderId="36" xfId="0" applyFont="1" applyFill="1" applyBorder="1"/>
    <xf numFmtId="0" fontId="3" fillId="0" borderId="0" xfId="0" applyFont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" fontId="1" fillId="12" borderId="2" xfId="0" applyNumberFormat="1" applyFont="1" applyFill="1" applyBorder="1" applyAlignment="1">
      <alignment horizontal="center"/>
    </xf>
    <xf numFmtId="0" fontId="1" fillId="12" borderId="0" xfId="0" applyFont="1" applyFill="1"/>
    <xf numFmtId="1" fontId="1" fillId="12" borderId="20" xfId="0" applyNumberFormat="1" applyFont="1" applyFill="1" applyBorder="1" applyAlignment="1">
      <alignment horizontal="center"/>
    </xf>
    <xf numFmtId="0" fontId="1" fillId="12" borderId="21" xfId="0" applyFont="1" applyFill="1" applyBorder="1"/>
    <xf numFmtId="1" fontId="1" fillId="12" borderId="18" xfId="0" applyNumberFormat="1" applyFont="1" applyFill="1" applyBorder="1" applyAlignment="1">
      <alignment horizontal="center"/>
    </xf>
    <xf numFmtId="0" fontId="1" fillId="12" borderId="16" xfId="0" applyFont="1" applyFill="1" applyBorder="1"/>
    <xf numFmtId="0" fontId="1" fillId="12" borderId="1" xfId="0" applyFont="1" applyFill="1" applyBorder="1"/>
    <xf numFmtId="1" fontId="1" fillId="12" borderId="19" xfId="0" applyNumberFormat="1" applyFont="1" applyFill="1" applyBorder="1" applyAlignment="1">
      <alignment horizontal="center"/>
    </xf>
    <xf numFmtId="1" fontId="1" fillId="12" borderId="0" xfId="0" applyNumberFormat="1" applyFont="1" applyFill="1" applyAlignment="1">
      <alignment horizontal="center"/>
    </xf>
    <xf numFmtId="1" fontId="1" fillId="12" borderId="17" xfId="0" applyNumberFormat="1" applyFont="1" applyFill="1" applyBorder="1" applyAlignment="1">
      <alignment horizontal="center"/>
    </xf>
    <xf numFmtId="0" fontId="1" fillId="12" borderId="0" xfId="0" applyFont="1" applyFill="1" applyBorder="1"/>
    <xf numFmtId="0" fontId="1" fillId="12" borderId="2" xfId="0" applyFont="1" applyFill="1" applyBorder="1" applyAlignment="1">
      <alignment horizontal="center"/>
    </xf>
    <xf numFmtId="0" fontId="1" fillId="12" borderId="8" xfId="0" applyFont="1" applyFill="1" applyBorder="1"/>
    <xf numFmtId="0" fontId="1" fillId="12" borderId="9" xfId="0" applyFont="1" applyFill="1" applyBorder="1" applyAlignment="1">
      <alignment horizontal="center"/>
    </xf>
    <xf numFmtId="49" fontId="1" fillId="12" borderId="9" xfId="0" applyNumberFormat="1" applyFont="1" applyFill="1" applyBorder="1" applyAlignment="1">
      <alignment horizontal="center"/>
    </xf>
    <xf numFmtId="0" fontId="1" fillId="12" borderId="6" xfId="0" applyFont="1" applyFill="1" applyBorder="1"/>
    <xf numFmtId="49" fontId="1" fillId="12" borderId="1" xfId="0" applyNumberFormat="1" applyFont="1" applyFill="1" applyBorder="1" applyAlignment="1">
      <alignment horizontal="center"/>
    </xf>
    <xf numFmtId="0" fontId="1" fillId="12" borderId="14" xfId="0" applyFont="1" applyFill="1" applyBorder="1"/>
    <xf numFmtId="0" fontId="1" fillId="12" borderId="1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15" xfId="0" applyFont="1" applyFill="1" applyBorder="1"/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1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11" borderId="40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9" borderId="42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12" borderId="44" xfId="0" applyFont="1" applyFill="1" applyBorder="1"/>
    <xf numFmtId="0" fontId="1" fillId="12" borderId="29" xfId="0" applyFont="1" applyFill="1" applyBorder="1"/>
    <xf numFmtId="0" fontId="1" fillId="6" borderId="46" xfId="0" applyFont="1" applyFill="1" applyBorder="1"/>
    <xf numFmtId="0" fontId="1" fillId="6" borderId="44" xfId="0" applyFont="1" applyFill="1" applyBorder="1" applyAlignment="1">
      <alignment horizontal="center"/>
    </xf>
    <xf numFmtId="0" fontId="1" fillId="6" borderId="44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1" fillId="12" borderId="47" xfId="0" applyFont="1" applyFill="1" applyBorder="1"/>
    <xf numFmtId="0" fontId="1" fillId="12" borderId="48" xfId="0" applyFont="1" applyFill="1" applyBorder="1"/>
    <xf numFmtId="49" fontId="1" fillId="12" borderId="48" xfId="0" applyNumberFormat="1" applyFont="1" applyFill="1" applyBorder="1" applyAlignment="1">
      <alignment horizontal="center"/>
    </xf>
    <xf numFmtId="0" fontId="1" fillId="12" borderId="28" xfId="0" applyFont="1" applyFill="1" applyBorder="1"/>
    <xf numFmtId="1" fontId="1" fillId="12" borderId="0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0" borderId="0" xfId="0" applyFont="1" applyBorder="1" applyAlignment="1"/>
    <xf numFmtId="0" fontId="1" fillId="5" borderId="46" xfId="0" applyFont="1" applyFill="1" applyBorder="1"/>
    <xf numFmtId="0" fontId="1" fillId="5" borderId="44" xfId="0" applyFont="1" applyFill="1" applyBorder="1" applyAlignment="1">
      <alignment horizontal="center"/>
    </xf>
    <xf numFmtId="0" fontId="1" fillId="5" borderId="44" xfId="0" applyNumberFormat="1" applyFont="1" applyFill="1" applyBorder="1" applyAlignment="1">
      <alignment horizontal="center"/>
    </xf>
    <xf numFmtId="49" fontId="1" fillId="6" borderId="44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1" fontId="1" fillId="12" borderId="37" xfId="0" applyNumberFormat="1" applyFont="1" applyFill="1" applyBorder="1" applyAlignment="1">
      <alignment horizontal="center"/>
    </xf>
    <xf numFmtId="0" fontId="1" fillId="12" borderId="27" xfId="0" applyFont="1" applyFill="1" applyBorder="1"/>
    <xf numFmtId="0" fontId="1" fillId="12" borderId="49" xfId="0" applyFont="1" applyFill="1" applyBorder="1"/>
    <xf numFmtId="0" fontId="1" fillId="5" borderId="2" xfId="0" applyFont="1" applyFill="1" applyBorder="1"/>
    <xf numFmtId="0" fontId="1" fillId="12" borderId="50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12" borderId="51" xfId="0" applyNumberFormat="1" applyFont="1" applyFill="1" applyBorder="1" applyAlignment="1">
      <alignment horizontal="center"/>
    </xf>
    <xf numFmtId="1" fontId="1" fillId="12" borderId="52" xfId="0" applyNumberFormat="1" applyFont="1" applyFill="1" applyBorder="1" applyAlignment="1">
      <alignment horizontal="center"/>
    </xf>
    <xf numFmtId="1" fontId="1" fillId="12" borderId="53" xfId="0" applyNumberFormat="1" applyFont="1" applyFill="1" applyBorder="1" applyAlignment="1">
      <alignment horizontal="center"/>
    </xf>
    <xf numFmtId="0" fontId="1" fillId="12" borderId="0" xfId="0" applyFont="1" applyFill="1" applyBorder="1"/>
    <xf numFmtId="0" fontId="1" fillId="4" borderId="4" xfId="0" applyFont="1" applyFill="1" applyBorder="1" applyAlignment="1">
      <alignment horizontal="center"/>
    </xf>
    <xf numFmtId="0" fontId="1" fillId="12" borderId="45" xfId="0" applyFont="1" applyFill="1" applyBorder="1"/>
    <xf numFmtId="0" fontId="7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12" borderId="4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3" fillId="12" borderId="31" xfId="0" applyFont="1" applyFill="1" applyBorder="1"/>
    <xf numFmtId="0" fontId="3" fillId="12" borderId="32" xfId="0" applyFont="1" applyFill="1" applyBorder="1"/>
    <xf numFmtId="0" fontId="3" fillId="12" borderId="33" xfId="0" applyFont="1" applyFill="1" applyBorder="1"/>
    <xf numFmtId="0" fontId="3" fillId="12" borderId="34" xfId="0" applyFont="1" applyFill="1" applyBorder="1"/>
    <xf numFmtId="0" fontId="3" fillId="12" borderId="35" xfId="0" applyFont="1" applyFill="1" applyBorder="1"/>
    <xf numFmtId="0" fontId="3" fillId="12" borderId="36" xfId="0" applyFont="1" applyFill="1" applyBorder="1"/>
    <xf numFmtId="49" fontId="2" fillId="6" borderId="1" xfId="0" applyNumberFormat="1" applyFont="1" applyFill="1" applyBorder="1" applyAlignment="1">
      <alignment horizontal="center"/>
    </xf>
    <xf numFmtId="0" fontId="1" fillId="12" borderId="54" xfId="0" applyFont="1" applyFill="1" applyBorder="1"/>
    <xf numFmtId="49" fontId="2" fillId="5" borderId="1" xfId="0" applyNumberFormat="1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25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0" fontId="1" fillId="7" borderId="3" xfId="0" applyFont="1" applyFill="1" applyBorder="1"/>
    <xf numFmtId="0" fontId="1" fillId="7" borderId="4" xfId="0" applyFont="1" applyFill="1" applyBorder="1"/>
    <xf numFmtId="0" fontId="1" fillId="0" borderId="0" xfId="0" applyFont="1" applyBorder="1" applyAlignment="1">
      <alignment horizontal="center"/>
    </xf>
    <xf numFmtId="0" fontId="1" fillId="7" borderId="24" xfId="0" applyFont="1" applyFill="1" applyBorder="1"/>
    <xf numFmtId="0" fontId="1" fillId="7" borderId="25" xfId="0" applyFont="1" applyFill="1" applyBorder="1"/>
    <xf numFmtId="0" fontId="1" fillId="12" borderId="14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0" xfId="0" applyFont="1" applyFill="1" applyBorder="1"/>
    <xf numFmtId="0" fontId="1" fillId="12" borderId="0" xfId="0" applyFont="1" applyFill="1" applyBorder="1" applyAlignment="1">
      <alignment horizontal="left"/>
    </xf>
    <xf numFmtId="0" fontId="1" fillId="7" borderId="11" xfId="0" applyFont="1" applyFill="1" applyBorder="1"/>
    <xf numFmtId="0" fontId="1" fillId="7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/>
  </sheetViews>
  <sheetFormatPr defaultRowHeight="14.25" x14ac:dyDescent="0.2"/>
  <cols>
    <col min="1" max="1" width="3.7109375" style="27" customWidth="1"/>
    <col min="2" max="2" width="11.28515625" style="48" customWidth="1"/>
    <col min="3" max="3" width="6.42578125" style="27" customWidth="1"/>
    <col min="4" max="4" width="12.28515625" style="27" customWidth="1"/>
    <col min="5" max="6" width="10.28515625" style="27" customWidth="1"/>
    <col min="7" max="7" width="15.28515625" style="27" customWidth="1"/>
    <col min="8" max="8" width="3.7109375" style="27" customWidth="1"/>
    <col min="9" max="13" width="11.7109375" style="48" customWidth="1"/>
    <col min="14" max="16384" width="9.140625" style="27"/>
  </cols>
  <sheetData>
    <row r="1" spans="2:13" ht="15" thickBot="1" x14ac:dyDescent="0.25"/>
    <row r="2" spans="2:13" ht="15.75" customHeight="1" thickBot="1" x14ac:dyDescent="0.25">
      <c r="C2" s="149" t="s">
        <v>54</v>
      </c>
      <c r="D2" s="150"/>
      <c r="E2" s="150"/>
      <c r="F2" s="150"/>
      <c r="G2" s="151"/>
      <c r="I2" s="140" t="s">
        <v>41</v>
      </c>
      <c r="J2" s="141"/>
      <c r="K2" s="141"/>
      <c r="L2" s="141"/>
      <c r="M2" s="142"/>
    </row>
    <row r="3" spans="2:13" ht="15" thickBot="1" x14ac:dyDescent="0.25">
      <c r="B3" s="78" t="s">
        <v>2</v>
      </c>
      <c r="C3" s="79" t="s">
        <v>6</v>
      </c>
      <c r="D3" s="80" t="s">
        <v>44</v>
      </c>
      <c r="E3" s="80" t="s">
        <v>42</v>
      </c>
      <c r="F3" s="152" t="s">
        <v>43</v>
      </c>
      <c r="G3" s="153"/>
      <c r="I3" s="88" t="s">
        <v>21</v>
      </c>
      <c r="J3" s="89" t="s">
        <v>10</v>
      </c>
      <c r="K3" s="90" t="s">
        <v>18</v>
      </c>
      <c r="L3" s="84" t="s">
        <v>20</v>
      </c>
      <c r="M3" s="91" t="s">
        <v>12</v>
      </c>
    </row>
    <row r="4" spans="2:13" ht="15" thickBot="1" x14ac:dyDescent="0.25">
      <c r="B4" s="81" t="s">
        <v>21</v>
      </c>
      <c r="C4" s="83">
        <v>0</v>
      </c>
      <c r="D4" s="84">
        <v>0</v>
      </c>
      <c r="E4" s="85">
        <v>3.3300000000000003E-2</v>
      </c>
      <c r="F4" s="147">
        <f>(C4*D4*E4)+C4</f>
        <v>0</v>
      </c>
      <c r="G4" s="148"/>
      <c r="I4" s="30">
        <f>F4</f>
        <v>0</v>
      </c>
      <c r="J4" s="73">
        <f>F5</f>
        <v>0</v>
      </c>
      <c r="K4" s="73">
        <f>F6</f>
        <v>0</v>
      </c>
      <c r="L4" s="73">
        <f>F7</f>
        <v>0</v>
      </c>
      <c r="M4" s="74">
        <f>F8</f>
        <v>0</v>
      </c>
    </row>
    <row r="5" spans="2:13" x14ac:dyDescent="0.2">
      <c r="B5" s="50" t="s">
        <v>10</v>
      </c>
      <c r="C5" s="86">
        <v>0</v>
      </c>
      <c r="D5" s="28">
        <v>0</v>
      </c>
      <c r="E5" s="29">
        <v>3.3300000000000003E-2</v>
      </c>
      <c r="F5" s="143">
        <f t="shared" ref="F5:F7" si="0">(C5*D5*E5)+C5</f>
        <v>0</v>
      </c>
      <c r="G5" s="144"/>
    </row>
    <row r="6" spans="2:13" x14ac:dyDescent="0.2">
      <c r="B6" s="49" t="s">
        <v>18</v>
      </c>
      <c r="C6" s="86">
        <v>0</v>
      </c>
      <c r="D6" s="28">
        <v>0</v>
      </c>
      <c r="E6" s="29">
        <v>3.3300000000000003E-2</v>
      </c>
      <c r="F6" s="143">
        <f t="shared" si="0"/>
        <v>0</v>
      </c>
      <c r="G6" s="144"/>
    </row>
    <row r="7" spans="2:13" x14ac:dyDescent="0.2">
      <c r="B7" s="82" t="s">
        <v>20</v>
      </c>
      <c r="C7" s="86">
        <v>0</v>
      </c>
      <c r="D7" s="28">
        <v>0</v>
      </c>
      <c r="E7" s="29">
        <v>3.3300000000000003E-2</v>
      </c>
      <c r="F7" s="143">
        <f t="shared" si="0"/>
        <v>0</v>
      </c>
      <c r="G7" s="144"/>
    </row>
    <row r="8" spans="2:13" ht="15" thickBot="1" x14ac:dyDescent="0.25">
      <c r="B8" s="75" t="s">
        <v>12</v>
      </c>
      <c r="C8" s="87">
        <v>0</v>
      </c>
      <c r="D8" s="76">
        <v>0</v>
      </c>
      <c r="E8" s="77">
        <v>3.3300000000000003E-2</v>
      </c>
      <c r="F8" s="154">
        <f t="shared" ref="F8" si="1">(C8*D8*E8)+C8</f>
        <v>0</v>
      </c>
      <c r="G8" s="155"/>
    </row>
    <row r="9" spans="2:13" ht="15" thickBot="1" x14ac:dyDescent="0.25"/>
    <row r="10" spans="2:13" x14ac:dyDescent="0.2">
      <c r="B10" s="31" t="s">
        <v>52</v>
      </c>
      <c r="C10" s="32" t="s">
        <v>45</v>
      </c>
      <c r="D10" s="32"/>
      <c r="E10" s="32"/>
      <c r="F10" s="32"/>
      <c r="G10" s="33"/>
    </row>
    <row r="11" spans="2:13" x14ac:dyDescent="0.2">
      <c r="B11" s="34" t="s">
        <v>53</v>
      </c>
      <c r="C11" s="35" t="s">
        <v>46</v>
      </c>
      <c r="D11" s="35"/>
      <c r="E11" s="35"/>
      <c r="F11" s="35"/>
      <c r="G11" s="36"/>
    </row>
    <row r="12" spans="2:13" ht="15" thickBot="1" x14ac:dyDescent="0.25">
      <c r="B12" s="37" t="s">
        <v>55</v>
      </c>
      <c r="C12" s="35" t="s">
        <v>50</v>
      </c>
      <c r="D12" s="35"/>
      <c r="E12" s="35"/>
      <c r="F12" s="35"/>
      <c r="G12" s="36"/>
    </row>
    <row r="13" spans="2:13" ht="15" thickBot="1" x14ac:dyDescent="0.25">
      <c r="C13" s="38" t="s">
        <v>47</v>
      </c>
      <c r="D13" s="35"/>
      <c r="E13" s="35"/>
      <c r="F13" s="35"/>
      <c r="G13" s="36"/>
    </row>
    <row r="14" spans="2:13" ht="15" thickBot="1" x14ac:dyDescent="0.25">
      <c r="B14" s="51" t="s">
        <v>10</v>
      </c>
      <c r="C14" s="39">
        <v>100</v>
      </c>
      <c r="D14" s="40">
        <v>5</v>
      </c>
      <c r="E14" s="41">
        <v>3.3300000000000003E-2</v>
      </c>
      <c r="F14" s="145">
        <f t="shared" ref="F14" si="2">(C14*D14*E14)+C14</f>
        <v>116.65</v>
      </c>
      <c r="G14" s="146"/>
    </row>
    <row r="15" spans="2:13" x14ac:dyDescent="0.2">
      <c r="C15" s="38" t="s">
        <v>48</v>
      </c>
      <c r="D15" s="35"/>
      <c r="E15" s="35"/>
      <c r="F15" s="35"/>
      <c r="G15" s="36"/>
    </row>
    <row r="16" spans="2:13" x14ac:dyDescent="0.2">
      <c r="C16" s="38" t="s">
        <v>49</v>
      </c>
      <c r="D16" s="35"/>
      <c r="E16" s="35"/>
      <c r="F16" s="35"/>
      <c r="G16" s="36"/>
    </row>
    <row r="17" spans="3:8" ht="15" thickBot="1" x14ac:dyDescent="0.25">
      <c r="C17" s="38" t="s">
        <v>56</v>
      </c>
      <c r="D17" s="35"/>
      <c r="E17" s="35"/>
      <c r="F17" s="35"/>
      <c r="G17" s="36"/>
    </row>
    <row r="18" spans="3:8" x14ac:dyDescent="0.2">
      <c r="C18" s="42" t="s">
        <v>57</v>
      </c>
      <c r="D18" s="43"/>
      <c r="E18" s="43"/>
      <c r="F18" s="43"/>
      <c r="G18" s="44"/>
    </row>
    <row r="19" spans="3:8" ht="15" thickBot="1" x14ac:dyDescent="0.25">
      <c r="C19" s="45" t="s">
        <v>51</v>
      </c>
      <c r="D19" s="46"/>
      <c r="E19" s="46"/>
      <c r="F19" s="46"/>
      <c r="G19" s="47"/>
    </row>
    <row r="21" spans="3:8" ht="15" thickBot="1" x14ac:dyDescent="0.25"/>
    <row r="22" spans="3:8" x14ac:dyDescent="0.2">
      <c r="C22" s="131" t="s">
        <v>70</v>
      </c>
      <c r="D22" s="132"/>
      <c r="E22" s="132"/>
      <c r="F22" s="132"/>
      <c r="G22" s="132"/>
      <c r="H22" s="133"/>
    </row>
    <row r="23" spans="3:8" ht="15" thickBot="1" x14ac:dyDescent="0.25">
      <c r="C23" s="134" t="s">
        <v>71</v>
      </c>
      <c r="D23" s="135"/>
      <c r="E23" s="135"/>
      <c r="F23" s="135"/>
      <c r="G23" s="135"/>
      <c r="H23" s="136"/>
    </row>
  </sheetData>
  <mergeCells count="9">
    <mergeCell ref="I2:M2"/>
    <mergeCell ref="F7:G7"/>
    <mergeCell ref="F14:G14"/>
    <mergeCell ref="F4:G4"/>
    <mergeCell ref="C2:G2"/>
    <mergeCell ref="F3:G3"/>
    <mergeCell ref="F5:G5"/>
    <mergeCell ref="F6:G6"/>
    <mergeCell ref="F8:G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40"/>
  <sheetViews>
    <sheetView zoomScaleNormal="100" workbookViewId="0">
      <selection activeCell="B1" sqref="B1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2" customWidth="1"/>
    <col min="5" max="5" width="5.140625" style="2" customWidth="1"/>
    <col min="6" max="6" width="5.42578125" style="2" customWidth="1"/>
    <col min="7" max="7" width="5.7109375" style="26" customWidth="1"/>
    <col min="8" max="17" width="3" style="1" customWidth="1"/>
    <col min="18" max="18" width="0.42578125" style="1" customWidth="1"/>
    <col min="19" max="16384" width="7.7109375" style="1"/>
  </cols>
  <sheetData>
    <row r="1" spans="2:28" ht="5.0999999999999996" customHeight="1" thickBot="1" x14ac:dyDescent="0.25"/>
    <row r="2" spans="2:28" ht="11.25" customHeight="1" thickBot="1" x14ac:dyDescent="0.25">
      <c r="B2" s="3" t="s">
        <v>0</v>
      </c>
      <c r="C2" s="63" t="s">
        <v>2</v>
      </c>
      <c r="D2" s="63" t="s">
        <v>3</v>
      </c>
      <c r="E2" s="63" t="s">
        <v>4</v>
      </c>
      <c r="F2" s="63" t="s">
        <v>5</v>
      </c>
      <c r="G2" s="52" t="s">
        <v>6</v>
      </c>
      <c r="H2" s="161" t="s">
        <v>40</v>
      </c>
      <c r="I2" s="162"/>
      <c r="J2" s="162"/>
      <c r="K2" s="162"/>
      <c r="L2" s="163"/>
      <c r="M2" s="53"/>
      <c r="N2" s="53"/>
      <c r="O2" s="53"/>
      <c r="P2" s="53"/>
      <c r="Q2" s="53"/>
      <c r="R2" s="105"/>
      <c r="S2" s="105"/>
      <c r="T2" s="105"/>
      <c r="U2" s="105"/>
      <c r="V2" s="105"/>
      <c r="W2" s="4"/>
      <c r="X2" s="4"/>
      <c r="Y2" s="4"/>
      <c r="Z2" s="4"/>
      <c r="AA2" s="4"/>
      <c r="AB2" s="4"/>
    </row>
    <row r="3" spans="2:28" ht="11.25" customHeight="1" thickBot="1" x14ac:dyDescent="0.25">
      <c r="B3" s="5" t="s">
        <v>1</v>
      </c>
      <c r="C3" s="6" t="s">
        <v>21</v>
      </c>
      <c r="D3" s="117"/>
      <c r="E3" s="7">
        <v>1</v>
      </c>
      <c r="F3" s="8" t="s">
        <v>69</v>
      </c>
      <c r="G3" s="54">
        <f>0.9*Max!I4</f>
        <v>0</v>
      </c>
      <c r="H3" s="55"/>
      <c r="I3" s="53"/>
      <c r="J3" s="53"/>
      <c r="K3" s="53"/>
      <c r="L3" s="53"/>
      <c r="M3" s="53"/>
      <c r="N3" s="53"/>
      <c r="O3" s="53"/>
      <c r="P3" s="53"/>
      <c r="Q3" s="53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1.25" customHeight="1" x14ac:dyDescent="0.2">
      <c r="B4" s="62"/>
      <c r="C4" s="94" t="s">
        <v>21</v>
      </c>
      <c r="D4" s="98" t="s">
        <v>58</v>
      </c>
      <c r="E4" s="95">
        <v>2</v>
      </c>
      <c r="F4" s="96">
        <v>2</v>
      </c>
      <c r="G4" s="54">
        <f>1.05*Max!I4</f>
        <v>0</v>
      </c>
      <c r="H4" s="55"/>
      <c r="I4" s="72"/>
      <c r="J4" s="124"/>
      <c r="K4" s="138"/>
      <c r="L4" s="53"/>
      <c r="M4" s="53"/>
      <c r="N4" s="53"/>
      <c r="O4" s="53"/>
      <c r="P4" s="53"/>
      <c r="Q4" s="53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1.25" customHeight="1" x14ac:dyDescent="0.2">
      <c r="B5" s="53"/>
      <c r="C5" s="9" t="s">
        <v>21</v>
      </c>
      <c r="D5" s="126"/>
      <c r="E5" s="137" t="s">
        <v>78</v>
      </c>
      <c r="F5" s="11">
        <v>3</v>
      </c>
      <c r="G5" s="56">
        <f>0.9*G3</f>
        <v>0</v>
      </c>
      <c r="H5" s="57"/>
      <c r="I5" s="58"/>
      <c r="J5" s="92"/>
      <c r="K5" s="92"/>
      <c r="L5" s="58"/>
      <c r="M5" s="53"/>
      <c r="N5" s="53"/>
      <c r="O5" s="53"/>
      <c r="P5" s="53"/>
      <c r="Q5" s="53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1.25" customHeight="1" x14ac:dyDescent="0.2">
      <c r="B6" s="53"/>
      <c r="C6" s="12" t="s">
        <v>73</v>
      </c>
      <c r="D6" s="125"/>
      <c r="E6" s="10">
        <v>5</v>
      </c>
      <c r="F6" s="11">
        <v>5</v>
      </c>
      <c r="G6" s="56"/>
      <c r="H6" s="57"/>
      <c r="I6" s="58"/>
      <c r="J6" s="58"/>
      <c r="K6" s="58"/>
      <c r="L6" s="58"/>
      <c r="M6" s="53"/>
      <c r="N6" s="53"/>
      <c r="O6" s="53"/>
      <c r="P6" s="53"/>
      <c r="Q6" s="53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1.25" customHeight="1" x14ac:dyDescent="0.2">
      <c r="B7" s="53"/>
      <c r="C7" s="9" t="s">
        <v>29</v>
      </c>
      <c r="D7" s="116"/>
      <c r="E7" s="11">
        <v>3</v>
      </c>
      <c r="F7" s="11">
        <v>10</v>
      </c>
      <c r="G7" s="56"/>
      <c r="H7" s="57"/>
      <c r="I7" s="58"/>
      <c r="J7" s="58"/>
      <c r="K7" s="53"/>
      <c r="L7" s="53"/>
      <c r="M7" s="53"/>
      <c r="N7" s="53"/>
      <c r="O7" s="53"/>
      <c r="P7" s="53"/>
      <c r="Q7" s="53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1.25" customHeight="1" thickBot="1" x14ac:dyDescent="0.25">
      <c r="B8" s="53"/>
      <c r="C8" s="64" t="s">
        <v>7</v>
      </c>
      <c r="D8" s="65"/>
      <c r="E8" s="65">
        <v>5</v>
      </c>
      <c r="F8" s="66" t="s">
        <v>8</v>
      </c>
      <c r="G8" s="59"/>
      <c r="H8" s="57"/>
      <c r="I8" s="58"/>
      <c r="J8" s="58"/>
      <c r="K8" s="58"/>
      <c r="L8" s="58"/>
      <c r="M8" s="53"/>
      <c r="N8" s="53"/>
      <c r="O8" s="53"/>
      <c r="P8" s="53"/>
      <c r="Q8" s="53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1.25" customHeight="1" thickBot="1" x14ac:dyDescent="0.25">
      <c r="B9" s="13" t="s">
        <v>37</v>
      </c>
      <c r="C9" s="159" t="s">
        <v>39</v>
      </c>
      <c r="D9" s="160"/>
      <c r="E9" s="160"/>
      <c r="F9" s="160"/>
      <c r="G9" s="60"/>
      <c r="H9" s="53"/>
      <c r="I9" s="53"/>
      <c r="J9" s="53"/>
      <c r="K9" s="53"/>
      <c r="L9" s="53"/>
      <c r="M9" s="53"/>
      <c r="N9" s="53"/>
      <c r="O9" s="53"/>
      <c r="P9" s="53"/>
      <c r="Q9" s="53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11.25" customHeight="1" thickBot="1" x14ac:dyDescent="0.25">
      <c r="B10" s="14" t="s">
        <v>9</v>
      </c>
      <c r="C10" s="15" t="s">
        <v>10</v>
      </c>
      <c r="D10" s="16" t="s">
        <v>72</v>
      </c>
      <c r="E10" s="17" t="s">
        <v>11</v>
      </c>
      <c r="F10" s="18">
        <v>3</v>
      </c>
      <c r="G10" s="61">
        <f>0.6*Max!J4</f>
        <v>0</v>
      </c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11.25" customHeight="1" x14ac:dyDescent="0.2">
      <c r="B11" s="53"/>
      <c r="C11" s="19" t="s">
        <v>12</v>
      </c>
      <c r="D11" s="116"/>
      <c r="E11" s="20" t="s">
        <v>13</v>
      </c>
      <c r="F11" s="20" t="s">
        <v>14</v>
      </c>
      <c r="G11" s="56">
        <f>0.75*Max!M4</f>
        <v>0</v>
      </c>
      <c r="H11" s="57"/>
      <c r="I11" s="58"/>
      <c r="J11" s="58"/>
      <c r="K11" s="58"/>
      <c r="L11" s="58"/>
      <c r="M11" s="53"/>
      <c r="N11" s="53"/>
      <c r="O11" s="53"/>
      <c r="P11" s="53"/>
      <c r="Q11" s="5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11.25" customHeight="1" x14ac:dyDescent="0.2">
      <c r="B12" s="53"/>
      <c r="C12" s="67" t="s">
        <v>16</v>
      </c>
      <c r="D12" s="70" t="s">
        <v>67</v>
      </c>
      <c r="E12" s="68" t="s">
        <v>13</v>
      </c>
      <c r="F12" s="68" t="s">
        <v>14</v>
      </c>
      <c r="G12" s="56"/>
      <c r="H12" s="102"/>
      <c r="I12" s="100"/>
      <c r="J12" s="100"/>
      <c r="K12" s="58"/>
      <c r="L12" s="58"/>
      <c r="M12" s="53"/>
      <c r="N12" s="53"/>
      <c r="O12" s="53"/>
      <c r="P12" s="53"/>
      <c r="Q12" s="5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2:28" ht="11.25" customHeight="1" thickBot="1" x14ac:dyDescent="0.25">
      <c r="B13" s="53"/>
      <c r="C13" s="64" t="s">
        <v>15</v>
      </c>
      <c r="D13" s="65"/>
      <c r="E13" s="66" t="s">
        <v>26</v>
      </c>
      <c r="F13" s="65">
        <v>10</v>
      </c>
      <c r="G13" s="59"/>
      <c r="H13" s="67"/>
      <c r="I13" s="58"/>
      <c r="J13" s="58"/>
      <c r="K13" s="53"/>
      <c r="L13" s="53"/>
      <c r="M13" s="53"/>
      <c r="N13" s="53"/>
      <c r="O13" s="53"/>
      <c r="P13" s="53"/>
      <c r="Q13" s="5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s="4" customFormat="1" ht="11.25" customHeight="1" thickBot="1" x14ac:dyDescent="0.25">
      <c r="B14" s="62"/>
      <c r="C14" s="165"/>
      <c r="D14" s="165"/>
      <c r="E14" s="165"/>
      <c r="F14" s="165"/>
      <c r="G14" s="103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2:28" ht="11.25" customHeight="1" thickBot="1" x14ac:dyDescent="0.25">
      <c r="B15" s="104" t="s">
        <v>17</v>
      </c>
      <c r="C15" s="6" t="s">
        <v>18</v>
      </c>
      <c r="D15" s="16" t="s">
        <v>19</v>
      </c>
      <c r="E15" s="7">
        <v>5</v>
      </c>
      <c r="F15" s="7">
        <v>3</v>
      </c>
      <c r="G15" s="61">
        <f>0.6*Max!K4</f>
        <v>0</v>
      </c>
      <c r="H15" s="67"/>
      <c r="I15" s="58"/>
      <c r="J15" s="58"/>
      <c r="K15" s="58"/>
      <c r="L15" s="58"/>
      <c r="M15" s="53"/>
      <c r="N15" s="53"/>
      <c r="O15" s="53"/>
      <c r="P15" s="53"/>
      <c r="Q15" s="5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2:28" ht="11.25" customHeight="1" x14ac:dyDescent="0.2">
      <c r="B16" s="53"/>
      <c r="C16" s="9" t="s">
        <v>74</v>
      </c>
      <c r="D16" s="116"/>
      <c r="E16" s="11">
        <v>3</v>
      </c>
      <c r="F16" s="11">
        <v>15</v>
      </c>
      <c r="G16" s="56"/>
      <c r="H16" s="55"/>
      <c r="I16" s="92"/>
      <c r="J16" s="92"/>
      <c r="K16" s="53"/>
      <c r="L16" s="53"/>
      <c r="M16" s="53"/>
      <c r="N16" s="53"/>
      <c r="O16" s="53"/>
      <c r="P16" s="53"/>
      <c r="Q16" s="5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11.25" customHeight="1" thickBot="1" x14ac:dyDescent="0.25">
      <c r="B17" s="53"/>
      <c r="C17" s="9" t="s">
        <v>21</v>
      </c>
      <c r="D17" s="118" t="s">
        <v>19</v>
      </c>
      <c r="E17" s="11">
        <v>5</v>
      </c>
      <c r="F17" s="11">
        <v>3</v>
      </c>
      <c r="G17" s="56">
        <f>0.6*Max!I4</f>
        <v>0</v>
      </c>
      <c r="H17" s="57"/>
      <c r="I17" s="58"/>
      <c r="J17" s="58"/>
      <c r="K17" s="58"/>
      <c r="L17" s="58"/>
      <c r="M17" s="53"/>
      <c r="N17" s="53"/>
      <c r="O17" s="53"/>
      <c r="P17" s="53"/>
      <c r="Q17" s="5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11.25" customHeight="1" thickBot="1" x14ac:dyDescent="0.25">
      <c r="B18" s="69" t="s">
        <v>22</v>
      </c>
      <c r="C18" s="67" t="s">
        <v>23</v>
      </c>
      <c r="D18" s="70"/>
      <c r="E18" s="70">
        <v>3</v>
      </c>
      <c r="F18" s="70">
        <v>10</v>
      </c>
      <c r="G18" s="56"/>
      <c r="H18" s="57"/>
      <c r="I18" s="58"/>
      <c r="J18" s="58"/>
      <c r="K18" s="53"/>
      <c r="L18" s="53"/>
      <c r="M18" s="53"/>
      <c r="N18" s="53"/>
      <c r="O18" s="53"/>
      <c r="P18" s="53"/>
      <c r="Q18" s="5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2:28" ht="11.25" customHeight="1" thickBot="1" x14ac:dyDescent="0.25">
      <c r="B19" s="69" t="s">
        <v>22</v>
      </c>
      <c r="C19" s="67" t="s">
        <v>24</v>
      </c>
      <c r="D19" s="70"/>
      <c r="E19" s="70">
        <v>3</v>
      </c>
      <c r="F19" s="70">
        <v>10</v>
      </c>
      <c r="G19" s="56"/>
      <c r="H19" s="57"/>
      <c r="I19" s="58"/>
      <c r="J19" s="58"/>
      <c r="K19" s="53"/>
      <c r="L19" s="53"/>
      <c r="M19" s="53"/>
      <c r="N19" s="53"/>
      <c r="O19" s="53"/>
      <c r="P19" s="53"/>
      <c r="Q19" s="5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2:28" ht="11.25" customHeight="1" thickBot="1" x14ac:dyDescent="0.25">
      <c r="B20" s="53"/>
      <c r="C20" s="64" t="s">
        <v>7</v>
      </c>
      <c r="D20" s="65"/>
      <c r="E20" s="65">
        <v>3</v>
      </c>
      <c r="F20" s="65">
        <v>10</v>
      </c>
      <c r="G20" s="59"/>
      <c r="H20" s="57"/>
      <c r="I20" s="58"/>
      <c r="J20" s="58"/>
      <c r="K20" s="53"/>
      <c r="L20" s="53"/>
      <c r="M20" s="53"/>
      <c r="N20" s="53"/>
      <c r="O20" s="53"/>
      <c r="P20" s="53"/>
      <c r="Q20" s="53"/>
      <c r="R20" s="4"/>
      <c r="S20" s="4"/>
      <c r="Y20" s="4"/>
      <c r="Z20" s="4"/>
      <c r="AA20" s="4"/>
      <c r="AB20" s="4"/>
    </row>
    <row r="21" spans="2:28" ht="11.25" customHeight="1" thickBot="1" x14ac:dyDescent="0.25">
      <c r="B21" s="53"/>
      <c r="C21" s="53"/>
      <c r="D21" s="71"/>
      <c r="E21" s="71"/>
      <c r="F21" s="71"/>
      <c r="G21" s="6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28" ht="11.25" customHeight="1" thickBot="1" x14ac:dyDescent="0.25">
      <c r="B22" s="3" t="s">
        <v>25</v>
      </c>
      <c r="C22" s="110" t="s">
        <v>2</v>
      </c>
      <c r="D22" s="110" t="s">
        <v>3</v>
      </c>
      <c r="E22" s="110" t="s">
        <v>4</v>
      </c>
      <c r="F22" s="110" t="s">
        <v>5</v>
      </c>
      <c r="G22" s="111" t="s">
        <v>6</v>
      </c>
      <c r="H22" s="161" t="s">
        <v>40</v>
      </c>
      <c r="I22" s="162"/>
      <c r="J22" s="162"/>
      <c r="K22" s="162"/>
      <c r="L22" s="163"/>
      <c r="M22" s="53"/>
      <c r="N22" s="53"/>
      <c r="O22" s="53"/>
      <c r="P22" s="53"/>
      <c r="Q22" s="53"/>
      <c r="R22" s="158"/>
      <c r="S22" s="158"/>
      <c r="T22" s="158"/>
      <c r="U22" s="158"/>
      <c r="V22" s="158"/>
      <c r="W22" s="4"/>
      <c r="X22" s="4"/>
      <c r="Y22" s="4"/>
      <c r="Z22" s="4"/>
      <c r="AA22" s="4"/>
      <c r="AB22" s="4"/>
    </row>
    <row r="23" spans="2:28" ht="11.25" customHeight="1" thickBot="1" x14ac:dyDescent="0.25">
      <c r="B23" s="14" t="s">
        <v>1</v>
      </c>
      <c r="C23" s="15" t="s">
        <v>10</v>
      </c>
      <c r="D23" s="117"/>
      <c r="E23" s="18">
        <v>1</v>
      </c>
      <c r="F23" s="21" t="s">
        <v>69</v>
      </c>
      <c r="G23" s="61">
        <f>0.9*Max!J4</f>
        <v>0</v>
      </c>
      <c r="H23" s="55"/>
      <c r="I23" s="53"/>
      <c r="J23" s="53"/>
      <c r="K23" s="53"/>
      <c r="L23" s="53"/>
      <c r="M23" s="53"/>
      <c r="N23" s="53"/>
      <c r="O23" s="53"/>
      <c r="P23" s="53"/>
      <c r="Q23" s="5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ht="11.25" customHeight="1" x14ac:dyDescent="0.2">
      <c r="B24" s="62"/>
      <c r="C24" s="106" t="s">
        <v>59</v>
      </c>
      <c r="D24" s="97"/>
      <c r="E24" s="107">
        <v>2</v>
      </c>
      <c r="F24" s="108">
        <v>2</v>
      </c>
      <c r="G24" s="54">
        <f>Max!J4</f>
        <v>0</v>
      </c>
      <c r="H24" s="55"/>
      <c r="I24" s="72"/>
      <c r="J24" s="124"/>
      <c r="K24" s="53"/>
      <c r="L24" s="53"/>
      <c r="M24" s="53"/>
      <c r="N24" s="53"/>
      <c r="O24" s="53"/>
      <c r="P24" s="53"/>
      <c r="Q24" s="5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ht="11.25" customHeight="1" x14ac:dyDescent="0.2">
      <c r="B25" s="53"/>
      <c r="C25" s="19" t="s">
        <v>10</v>
      </c>
      <c r="D25" s="126"/>
      <c r="E25" s="139" t="s">
        <v>78</v>
      </c>
      <c r="F25" s="23">
        <v>3</v>
      </c>
      <c r="G25" s="56">
        <f>0.9*G23</f>
        <v>0</v>
      </c>
      <c r="H25" s="57"/>
      <c r="I25" s="58"/>
      <c r="J25" s="92"/>
      <c r="K25" s="58"/>
      <c r="L25" s="58"/>
      <c r="M25" s="53"/>
      <c r="N25" s="53"/>
      <c r="O25" s="53"/>
      <c r="P25" s="53"/>
      <c r="Q25" s="5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28" ht="11.25" customHeight="1" x14ac:dyDescent="0.2">
      <c r="B26" s="53"/>
      <c r="C26" s="19" t="s">
        <v>12</v>
      </c>
      <c r="D26" s="126"/>
      <c r="E26" s="20" t="s">
        <v>13</v>
      </c>
      <c r="F26" s="20" t="s">
        <v>26</v>
      </c>
      <c r="G26" s="56">
        <f>0.89*Max!M4</f>
        <v>0</v>
      </c>
      <c r="H26" s="57"/>
      <c r="I26" s="58"/>
      <c r="J26" s="58"/>
      <c r="K26" s="58"/>
      <c r="L26" s="58"/>
      <c r="M26" s="53"/>
      <c r="N26" s="53"/>
      <c r="O26" s="53"/>
      <c r="P26" s="53"/>
      <c r="Q26" s="5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28" ht="11.25" customHeight="1" x14ac:dyDescent="0.2">
      <c r="B27" s="53"/>
      <c r="C27" s="67" t="s">
        <v>27</v>
      </c>
      <c r="D27" s="70"/>
      <c r="E27" s="68" t="s">
        <v>13</v>
      </c>
      <c r="F27" s="70">
        <v>10</v>
      </c>
      <c r="G27" s="56"/>
      <c r="H27" s="102"/>
      <c r="I27" s="100"/>
      <c r="J27" s="100"/>
      <c r="K27" s="58"/>
      <c r="L27" s="58"/>
      <c r="M27" s="53"/>
      <c r="N27" s="53"/>
      <c r="O27" s="53"/>
      <c r="P27" s="53"/>
      <c r="Q27" s="5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28" ht="11.25" customHeight="1" thickBot="1" x14ac:dyDescent="0.25">
      <c r="B28" s="53"/>
      <c r="C28" s="64" t="s">
        <v>15</v>
      </c>
      <c r="D28" s="65"/>
      <c r="E28" s="66" t="s">
        <v>26</v>
      </c>
      <c r="F28" s="65">
        <v>10</v>
      </c>
      <c r="G28" s="59"/>
      <c r="H28" s="67"/>
      <c r="I28" s="58"/>
      <c r="J28" s="58"/>
      <c r="K28" s="53"/>
      <c r="L28" s="53"/>
      <c r="M28" s="53"/>
      <c r="N28" s="53"/>
      <c r="O28" s="53"/>
      <c r="P28" s="53"/>
      <c r="Q28" s="5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28" s="62" customFormat="1" ht="11.25" customHeight="1" thickBot="1" x14ac:dyDescent="0.25">
      <c r="C29" s="164"/>
      <c r="D29" s="164"/>
      <c r="E29" s="164"/>
      <c r="F29" s="164"/>
      <c r="G29" s="103"/>
    </row>
    <row r="30" spans="2:28" ht="11.25" customHeight="1" thickBot="1" x14ac:dyDescent="0.25">
      <c r="B30" s="104" t="s">
        <v>9</v>
      </c>
      <c r="C30" s="6" t="s">
        <v>21</v>
      </c>
      <c r="D30" s="123"/>
      <c r="E30" s="24" t="s">
        <v>13</v>
      </c>
      <c r="F30" s="24" t="s">
        <v>26</v>
      </c>
      <c r="G30" s="61">
        <f>0.8*Max!I4</f>
        <v>0</v>
      </c>
      <c r="H30" s="67"/>
      <c r="I30" s="58"/>
      <c r="J30" s="58"/>
      <c r="K30" s="100"/>
      <c r="L30" s="100"/>
      <c r="M30" s="53"/>
      <c r="N30" s="53"/>
      <c r="O30" s="53"/>
      <c r="P30" s="53"/>
      <c r="Q30" s="5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28" ht="11.25" customHeight="1" x14ac:dyDescent="0.2">
      <c r="B31" s="62"/>
      <c r="C31" s="9" t="s">
        <v>28</v>
      </c>
      <c r="D31" s="116"/>
      <c r="E31" s="25" t="s">
        <v>13</v>
      </c>
      <c r="F31" s="25" t="s">
        <v>30</v>
      </c>
      <c r="G31" s="54">
        <f>0.5*Max!K4</f>
        <v>0</v>
      </c>
      <c r="H31" s="55"/>
      <c r="I31" s="92"/>
      <c r="J31" s="58"/>
      <c r="K31" s="112"/>
      <c r="L31" s="112"/>
      <c r="M31" s="53"/>
      <c r="N31" s="53"/>
      <c r="O31" s="53"/>
      <c r="P31" s="53"/>
      <c r="Q31" s="5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ht="11.25" customHeight="1" x14ac:dyDescent="0.2">
      <c r="B32" s="53"/>
      <c r="C32" s="94" t="s">
        <v>20</v>
      </c>
      <c r="D32" s="130" t="s">
        <v>61</v>
      </c>
      <c r="E32" s="109" t="s">
        <v>60</v>
      </c>
      <c r="F32" s="109" t="s">
        <v>75</v>
      </c>
      <c r="G32" s="56"/>
      <c r="H32" s="55"/>
      <c r="I32" s="92"/>
      <c r="J32" s="124"/>
      <c r="K32" s="93"/>
      <c r="L32" s="122"/>
      <c r="M32" s="53"/>
      <c r="N32" s="53"/>
      <c r="O32" s="53"/>
      <c r="P32" s="53"/>
      <c r="Q32" s="5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11.25" customHeight="1" x14ac:dyDescent="0.2">
      <c r="B33" s="53"/>
      <c r="C33" s="9" t="s">
        <v>29</v>
      </c>
      <c r="D33" s="116"/>
      <c r="E33" s="11">
        <v>3</v>
      </c>
      <c r="F33" s="25" t="s">
        <v>31</v>
      </c>
      <c r="G33" s="56"/>
      <c r="H33" s="57"/>
      <c r="I33" s="58"/>
      <c r="J33" s="58"/>
      <c r="K33" s="53"/>
      <c r="L33" s="53"/>
      <c r="M33" s="53"/>
      <c r="N33" s="53"/>
      <c r="O33" s="53"/>
      <c r="P33" s="53"/>
      <c r="Q33" s="5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11.25" customHeight="1" thickBot="1" x14ac:dyDescent="0.25">
      <c r="B34" s="53"/>
      <c r="C34" s="64" t="s">
        <v>32</v>
      </c>
      <c r="D34" s="65"/>
      <c r="E34" s="66" t="s">
        <v>13</v>
      </c>
      <c r="F34" s="66" t="s">
        <v>8</v>
      </c>
      <c r="G34" s="59"/>
      <c r="H34" s="57"/>
      <c r="I34" s="58"/>
      <c r="J34" s="58"/>
      <c r="K34" s="58"/>
      <c r="L34" s="58"/>
      <c r="M34" s="53"/>
      <c r="N34" s="53"/>
      <c r="O34" s="53"/>
      <c r="P34" s="53"/>
      <c r="Q34" s="5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ht="11.25" customHeight="1" thickBot="1" x14ac:dyDescent="0.25">
      <c r="B35" s="13" t="s">
        <v>38</v>
      </c>
      <c r="C35" s="156" t="s">
        <v>39</v>
      </c>
      <c r="D35" s="157"/>
      <c r="E35" s="157"/>
      <c r="F35" s="157"/>
      <c r="G35" s="60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ht="11.25" customHeight="1" thickBot="1" x14ac:dyDescent="0.25">
      <c r="B36" s="14" t="s">
        <v>17</v>
      </c>
      <c r="C36" s="15" t="s">
        <v>10</v>
      </c>
      <c r="D36" s="16" t="s">
        <v>72</v>
      </c>
      <c r="E36" s="17" t="s">
        <v>11</v>
      </c>
      <c r="F36" s="18">
        <v>3</v>
      </c>
      <c r="G36" s="61">
        <f>0.6*Max!J4</f>
        <v>0</v>
      </c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ht="11.25" customHeight="1" x14ac:dyDescent="0.2">
      <c r="B37" s="53"/>
      <c r="C37" s="19" t="s">
        <v>12</v>
      </c>
      <c r="D37" s="116"/>
      <c r="E37" s="20" t="s">
        <v>13</v>
      </c>
      <c r="F37" s="20" t="s">
        <v>14</v>
      </c>
      <c r="G37" s="56">
        <f>0.75*Max!M4</f>
        <v>0</v>
      </c>
      <c r="H37" s="57"/>
      <c r="I37" s="58"/>
      <c r="J37" s="58"/>
      <c r="K37" s="100"/>
      <c r="L37" s="100"/>
      <c r="M37" s="53"/>
      <c r="N37" s="53"/>
      <c r="O37" s="53"/>
      <c r="P37" s="53"/>
      <c r="Q37" s="5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ht="11.25" customHeight="1" x14ac:dyDescent="0.2">
      <c r="B38" s="53"/>
      <c r="C38" s="67" t="s">
        <v>16</v>
      </c>
      <c r="D38" s="70" t="s">
        <v>62</v>
      </c>
      <c r="E38" s="68" t="s">
        <v>60</v>
      </c>
      <c r="F38" s="68" t="s">
        <v>60</v>
      </c>
      <c r="G38" s="56"/>
      <c r="H38" s="57"/>
      <c r="I38" s="58"/>
      <c r="J38" s="72"/>
      <c r="K38" s="113"/>
      <c r="L38" s="112"/>
      <c r="M38" s="53"/>
      <c r="N38" s="53"/>
      <c r="O38" s="53"/>
      <c r="P38" s="53"/>
      <c r="Q38" s="5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ht="11.25" customHeight="1" thickBot="1" x14ac:dyDescent="0.25">
      <c r="B39" s="53"/>
      <c r="C39" s="64" t="s">
        <v>15</v>
      </c>
      <c r="D39" s="65"/>
      <c r="E39" s="66" t="s">
        <v>26</v>
      </c>
      <c r="F39" s="65">
        <v>10</v>
      </c>
      <c r="G39" s="59"/>
      <c r="H39" s="57"/>
      <c r="I39" s="58"/>
      <c r="J39" s="58"/>
      <c r="K39" s="53"/>
      <c r="L39" s="53"/>
      <c r="M39" s="53"/>
      <c r="N39" s="53"/>
      <c r="O39" s="53"/>
      <c r="P39" s="53"/>
      <c r="Q39" s="5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ht="3" customHeight="1" x14ac:dyDescent="0.2">
      <c r="E40" s="1"/>
      <c r="F40" s="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</sheetData>
  <mergeCells count="7">
    <mergeCell ref="C35:F35"/>
    <mergeCell ref="R22:V22"/>
    <mergeCell ref="C9:F9"/>
    <mergeCell ref="H2:L2"/>
    <mergeCell ref="H22:L22"/>
    <mergeCell ref="C29:F29"/>
    <mergeCell ref="C14:F14"/>
  </mergeCells>
  <pageMargins left="0.7" right="0.7" top="0.75" bottom="0.75" header="0.3" footer="0.3"/>
  <pageSetup paperSize="9" orientation="landscape" r:id="rId1"/>
  <ignoredErrors>
    <ignoredError sqref="E38:F38 E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0"/>
  <sheetViews>
    <sheetView workbookViewId="0">
      <selection activeCell="B1" sqref="B1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2" customWidth="1"/>
    <col min="5" max="5" width="5.140625" style="1" customWidth="1"/>
    <col min="6" max="6" width="5.42578125" style="1" customWidth="1"/>
    <col min="7" max="7" width="5.7109375" style="26" customWidth="1"/>
    <col min="8" max="17" width="3" style="1" customWidth="1"/>
    <col min="18" max="18" width="0.42578125" style="1" customWidth="1"/>
    <col min="19" max="16384" width="7.7109375" style="1"/>
  </cols>
  <sheetData>
    <row r="1" spans="1:27" ht="5.0999999999999996" customHeight="1" thickBot="1" x14ac:dyDescent="0.25">
      <c r="A1" s="53"/>
    </row>
    <row r="2" spans="1:27" ht="11.25" customHeight="1" thickBot="1" x14ac:dyDescent="0.25">
      <c r="B2" s="3" t="s">
        <v>33</v>
      </c>
      <c r="C2" s="63" t="s">
        <v>2</v>
      </c>
      <c r="D2" s="63" t="s">
        <v>3</v>
      </c>
      <c r="E2" s="63" t="s">
        <v>4</v>
      </c>
      <c r="F2" s="63" t="s">
        <v>5</v>
      </c>
      <c r="G2" s="52" t="s">
        <v>6</v>
      </c>
      <c r="H2" s="161" t="s">
        <v>40</v>
      </c>
      <c r="I2" s="162"/>
      <c r="J2" s="162"/>
      <c r="K2" s="162"/>
      <c r="L2" s="163"/>
      <c r="M2" s="53"/>
      <c r="N2" s="53"/>
      <c r="O2" s="53"/>
      <c r="P2" s="53"/>
      <c r="Q2" s="53"/>
      <c r="R2" s="158"/>
      <c r="S2" s="158"/>
      <c r="T2" s="158"/>
      <c r="U2" s="158"/>
      <c r="V2" s="158"/>
      <c r="W2" s="4"/>
      <c r="X2" s="4"/>
      <c r="Y2" s="4"/>
      <c r="Z2" s="4"/>
      <c r="AA2" s="4"/>
    </row>
    <row r="3" spans="1:27" ht="11.25" customHeight="1" thickBot="1" x14ac:dyDescent="0.25">
      <c r="B3" s="5" t="s">
        <v>1</v>
      </c>
      <c r="C3" s="6" t="s">
        <v>21</v>
      </c>
      <c r="D3" s="117"/>
      <c r="E3" s="7">
        <v>1</v>
      </c>
      <c r="F3" s="8" t="s">
        <v>77</v>
      </c>
      <c r="G3" s="54">
        <f>0.95*Max!I4</f>
        <v>0</v>
      </c>
      <c r="H3" s="55"/>
      <c r="I3" s="53"/>
      <c r="J3" s="53"/>
      <c r="K3" s="53"/>
      <c r="L3" s="53"/>
      <c r="M3" s="53"/>
      <c r="N3" s="53"/>
      <c r="O3" s="53"/>
      <c r="P3" s="53"/>
      <c r="Q3" s="53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1.25" customHeight="1" x14ac:dyDescent="0.2">
      <c r="B4" s="62"/>
      <c r="C4" s="94" t="s">
        <v>21</v>
      </c>
      <c r="D4" s="98" t="s">
        <v>58</v>
      </c>
      <c r="E4" s="95">
        <v>2</v>
      </c>
      <c r="F4" s="96">
        <v>2</v>
      </c>
      <c r="G4" s="54">
        <f>1.05*Max!I4</f>
        <v>0</v>
      </c>
      <c r="H4" s="55"/>
      <c r="I4" s="72"/>
      <c r="J4" s="124"/>
      <c r="K4" s="138"/>
      <c r="L4" s="53"/>
      <c r="M4" s="53"/>
      <c r="N4" s="53"/>
      <c r="O4" s="53"/>
      <c r="P4" s="53"/>
      <c r="Q4" s="53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1.25" customHeight="1" x14ac:dyDescent="0.2">
      <c r="B5" s="53"/>
      <c r="C5" s="9" t="s">
        <v>21</v>
      </c>
      <c r="D5" s="126"/>
      <c r="E5" s="137" t="s">
        <v>79</v>
      </c>
      <c r="F5" s="11">
        <v>2</v>
      </c>
      <c r="G5" s="56">
        <f>0.9*G3</f>
        <v>0</v>
      </c>
      <c r="H5" s="57"/>
      <c r="I5" s="58"/>
      <c r="J5" s="92"/>
      <c r="K5" s="92"/>
      <c r="L5" s="58"/>
      <c r="M5" s="53"/>
      <c r="N5" s="53"/>
      <c r="O5" s="53"/>
      <c r="P5" s="53"/>
      <c r="Q5" s="53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1.25" customHeight="1" x14ac:dyDescent="0.2">
      <c r="B6" s="53"/>
      <c r="C6" s="12" t="s">
        <v>73</v>
      </c>
      <c r="D6" s="125"/>
      <c r="E6" s="10">
        <v>5</v>
      </c>
      <c r="F6" s="11">
        <v>5</v>
      </c>
      <c r="G6" s="56"/>
      <c r="H6" s="57"/>
      <c r="I6" s="58"/>
      <c r="J6" s="58"/>
      <c r="K6" s="58"/>
      <c r="L6" s="58"/>
      <c r="M6" s="53"/>
      <c r="N6" s="53"/>
      <c r="O6" s="53"/>
      <c r="P6" s="53"/>
      <c r="Q6" s="53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1.25" customHeight="1" x14ac:dyDescent="0.2">
      <c r="B7" s="53"/>
      <c r="C7" s="9" t="s">
        <v>29</v>
      </c>
      <c r="D7" s="116"/>
      <c r="E7" s="11">
        <v>3</v>
      </c>
      <c r="F7" s="11">
        <v>10</v>
      </c>
      <c r="G7" s="56"/>
      <c r="H7" s="57"/>
      <c r="I7" s="58"/>
      <c r="J7" s="58"/>
      <c r="K7" s="53"/>
      <c r="L7" s="53"/>
      <c r="M7" s="53"/>
      <c r="N7" s="53"/>
      <c r="O7" s="53"/>
      <c r="P7" s="53"/>
      <c r="Q7" s="53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1.25" customHeight="1" thickBot="1" x14ac:dyDescent="0.25">
      <c r="B8" s="53"/>
      <c r="C8" s="64" t="s">
        <v>7</v>
      </c>
      <c r="D8" s="65"/>
      <c r="E8" s="65">
        <v>5</v>
      </c>
      <c r="F8" s="66" t="s">
        <v>8</v>
      </c>
      <c r="G8" s="59"/>
      <c r="H8" s="57"/>
      <c r="I8" s="58"/>
      <c r="J8" s="58"/>
      <c r="K8" s="58"/>
      <c r="L8" s="58"/>
      <c r="M8" s="53"/>
      <c r="N8" s="53"/>
      <c r="O8" s="53"/>
      <c r="P8" s="53"/>
      <c r="Q8" s="53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1.25" customHeight="1" thickBot="1" x14ac:dyDescent="0.25">
      <c r="B9" s="13" t="s">
        <v>37</v>
      </c>
      <c r="C9" s="159" t="s">
        <v>39</v>
      </c>
      <c r="D9" s="160"/>
      <c r="E9" s="160"/>
      <c r="F9" s="160"/>
      <c r="G9" s="60"/>
      <c r="H9" s="53"/>
      <c r="I9" s="53"/>
      <c r="J9" s="53"/>
      <c r="K9" s="53"/>
      <c r="L9" s="53"/>
      <c r="M9" s="53"/>
      <c r="N9" s="53"/>
      <c r="O9" s="53"/>
      <c r="P9" s="53"/>
      <c r="Q9" s="53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1.25" customHeight="1" thickBot="1" x14ac:dyDescent="0.25">
      <c r="B10" s="14" t="s">
        <v>9</v>
      </c>
      <c r="C10" s="15" t="s">
        <v>10</v>
      </c>
      <c r="D10" s="16" t="s">
        <v>72</v>
      </c>
      <c r="E10" s="17" t="s">
        <v>11</v>
      </c>
      <c r="F10" s="18">
        <v>3</v>
      </c>
      <c r="G10" s="61">
        <f>0.6*Max!J4</f>
        <v>0</v>
      </c>
      <c r="H10" s="57"/>
      <c r="I10" s="58"/>
      <c r="J10" s="58"/>
      <c r="K10" s="58"/>
      <c r="L10" s="58"/>
      <c r="M10" s="58"/>
      <c r="N10" s="58"/>
      <c r="O10" s="58"/>
      <c r="P10" s="58"/>
      <c r="Q10" s="58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1.25" customHeight="1" x14ac:dyDescent="0.2">
      <c r="B11" s="53"/>
      <c r="C11" s="19" t="s">
        <v>12</v>
      </c>
      <c r="D11" s="116"/>
      <c r="E11" s="20" t="s">
        <v>13</v>
      </c>
      <c r="F11" s="20" t="s">
        <v>14</v>
      </c>
      <c r="G11" s="56">
        <f>0.75*Max!M4</f>
        <v>0</v>
      </c>
      <c r="H11" s="57"/>
      <c r="I11" s="58"/>
      <c r="J11" s="58"/>
      <c r="K11" s="58"/>
      <c r="L11" s="58"/>
      <c r="M11" s="53"/>
      <c r="N11" s="53"/>
      <c r="O11" s="53"/>
      <c r="P11" s="53"/>
      <c r="Q11" s="53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1.25" customHeight="1" x14ac:dyDescent="0.2">
      <c r="B12" s="53"/>
      <c r="C12" s="67" t="s">
        <v>16</v>
      </c>
      <c r="D12" s="70" t="s">
        <v>67</v>
      </c>
      <c r="E12" s="68" t="s">
        <v>13</v>
      </c>
      <c r="F12" s="68" t="s">
        <v>14</v>
      </c>
      <c r="G12" s="56"/>
      <c r="H12" s="102"/>
      <c r="I12" s="100"/>
      <c r="J12" s="100"/>
      <c r="K12" s="58"/>
      <c r="L12" s="58"/>
      <c r="M12" s="53"/>
      <c r="N12" s="53"/>
      <c r="O12" s="53"/>
      <c r="P12" s="53"/>
      <c r="Q12" s="53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1.25" customHeight="1" thickBot="1" x14ac:dyDescent="0.25">
      <c r="B13" s="53"/>
      <c r="C13" s="64" t="s">
        <v>15</v>
      </c>
      <c r="D13" s="65"/>
      <c r="E13" s="66" t="s">
        <v>26</v>
      </c>
      <c r="F13" s="65">
        <v>10</v>
      </c>
      <c r="G13" s="59"/>
      <c r="H13" s="67"/>
      <c r="I13" s="58"/>
      <c r="J13" s="58"/>
      <c r="K13" s="53"/>
      <c r="L13" s="53"/>
      <c r="M13" s="53"/>
      <c r="N13" s="53"/>
      <c r="O13" s="53"/>
      <c r="P13" s="53"/>
      <c r="Q13" s="53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62" customFormat="1" ht="11.25" customHeight="1" thickBot="1" x14ac:dyDescent="0.25">
      <c r="C14" s="165"/>
      <c r="D14" s="165"/>
      <c r="E14" s="165"/>
      <c r="F14" s="165"/>
      <c r="G14" s="103"/>
    </row>
    <row r="15" spans="1:27" ht="11.25" customHeight="1" thickBot="1" x14ac:dyDescent="0.25">
      <c r="B15" s="104" t="s">
        <v>17</v>
      </c>
      <c r="C15" s="6" t="s">
        <v>18</v>
      </c>
      <c r="D15" s="16" t="s">
        <v>72</v>
      </c>
      <c r="E15" s="7">
        <v>5</v>
      </c>
      <c r="F15" s="7">
        <v>3</v>
      </c>
      <c r="G15" s="61">
        <f>0.7*Max!K4</f>
        <v>0</v>
      </c>
      <c r="H15" s="67"/>
      <c r="I15" s="58"/>
      <c r="J15" s="58"/>
      <c r="K15" s="58"/>
      <c r="L15" s="58"/>
      <c r="M15" s="53"/>
      <c r="N15" s="53"/>
      <c r="O15" s="53"/>
      <c r="P15" s="53"/>
      <c r="Q15" s="53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1.25" customHeight="1" x14ac:dyDescent="0.2">
      <c r="B16" s="53"/>
      <c r="C16" s="9" t="s">
        <v>74</v>
      </c>
      <c r="D16" s="116"/>
      <c r="E16" s="11">
        <v>3</v>
      </c>
      <c r="F16" s="11">
        <v>15</v>
      </c>
      <c r="G16" s="56"/>
      <c r="H16" s="55"/>
      <c r="I16" s="92"/>
      <c r="J16" s="92"/>
      <c r="K16" s="53"/>
      <c r="L16" s="53"/>
      <c r="M16" s="53"/>
      <c r="N16" s="53"/>
      <c r="O16" s="53"/>
      <c r="P16" s="53"/>
      <c r="Q16" s="53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1.25" customHeight="1" thickBot="1" x14ac:dyDescent="0.25">
      <c r="B17" s="53"/>
      <c r="C17" s="9" t="s">
        <v>21</v>
      </c>
      <c r="D17" s="118" t="s">
        <v>19</v>
      </c>
      <c r="E17" s="11">
        <v>5</v>
      </c>
      <c r="F17" s="11">
        <v>3</v>
      </c>
      <c r="G17" s="56">
        <f>0.6*Max!I4</f>
        <v>0</v>
      </c>
      <c r="H17" s="57"/>
      <c r="I17" s="58"/>
      <c r="J17" s="58"/>
      <c r="K17" s="58"/>
      <c r="L17" s="58"/>
      <c r="M17" s="53"/>
      <c r="N17" s="53"/>
      <c r="O17" s="53"/>
      <c r="P17" s="53"/>
      <c r="Q17" s="53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1.25" customHeight="1" thickBot="1" x14ac:dyDescent="0.25">
      <c r="B18" s="69" t="s">
        <v>22</v>
      </c>
      <c r="C18" s="67" t="s">
        <v>23</v>
      </c>
      <c r="D18" s="70"/>
      <c r="E18" s="70">
        <v>3</v>
      </c>
      <c r="F18" s="70">
        <v>10</v>
      </c>
      <c r="G18" s="56"/>
      <c r="H18" s="57"/>
      <c r="I18" s="58"/>
      <c r="J18" s="58"/>
      <c r="K18" s="53"/>
      <c r="L18" s="53"/>
      <c r="M18" s="53"/>
      <c r="N18" s="53"/>
      <c r="O18" s="53"/>
      <c r="P18" s="53"/>
      <c r="Q18" s="53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1.25" customHeight="1" thickBot="1" x14ac:dyDescent="0.25">
      <c r="B19" s="69" t="s">
        <v>22</v>
      </c>
      <c r="C19" s="67" t="s">
        <v>24</v>
      </c>
      <c r="D19" s="70"/>
      <c r="E19" s="70">
        <v>3</v>
      </c>
      <c r="F19" s="70">
        <v>10</v>
      </c>
      <c r="G19" s="56"/>
      <c r="H19" s="57"/>
      <c r="I19" s="58"/>
      <c r="J19" s="58"/>
      <c r="K19" s="53"/>
      <c r="L19" s="53"/>
      <c r="M19" s="53"/>
      <c r="N19" s="53"/>
      <c r="O19" s="53"/>
      <c r="P19" s="53"/>
      <c r="Q19" s="53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1.25" customHeight="1" thickBot="1" x14ac:dyDescent="0.25">
      <c r="B20" s="53"/>
      <c r="C20" s="64" t="s">
        <v>7</v>
      </c>
      <c r="D20" s="65"/>
      <c r="E20" s="65">
        <v>3</v>
      </c>
      <c r="F20" s="65">
        <v>10</v>
      </c>
      <c r="G20" s="59"/>
      <c r="H20" s="57"/>
      <c r="I20" s="58"/>
      <c r="J20" s="58"/>
      <c r="K20" s="53"/>
      <c r="L20" s="53"/>
      <c r="M20" s="53"/>
      <c r="N20" s="53"/>
      <c r="O20" s="53"/>
      <c r="P20" s="53"/>
      <c r="Q20" s="53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1.25" customHeight="1" thickBot="1" x14ac:dyDescent="0.25">
      <c r="B21" s="53"/>
      <c r="C21" s="53"/>
      <c r="D21" s="71"/>
      <c r="E21" s="71"/>
      <c r="F21" s="71"/>
      <c r="G21" s="6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11.25" customHeight="1" thickBot="1" x14ac:dyDescent="0.25">
      <c r="B22" s="3" t="s">
        <v>34</v>
      </c>
      <c r="C22" s="110" t="s">
        <v>2</v>
      </c>
      <c r="D22" s="110" t="s">
        <v>3</v>
      </c>
      <c r="E22" s="110" t="s">
        <v>4</v>
      </c>
      <c r="F22" s="110" t="s">
        <v>5</v>
      </c>
      <c r="G22" s="111" t="s">
        <v>6</v>
      </c>
      <c r="H22" s="161" t="s">
        <v>40</v>
      </c>
      <c r="I22" s="162"/>
      <c r="J22" s="162"/>
      <c r="K22" s="162"/>
      <c r="L22" s="163"/>
      <c r="M22" s="53"/>
      <c r="N22" s="53"/>
      <c r="O22" s="53"/>
      <c r="P22" s="53"/>
      <c r="Q22" s="53"/>
      <c r="R22" s="158"/>
      <c r="S22" s="158"/>
      <c r="T22" s="158"/>
      <c r="U22" s="158"/>
      <c r="V22" s="158"/>
      <c r="W22" s="4"/>
      <c r="X22" s="4"/>
      <c r="Y22" s="4"/>
      <c r="Z22" s="4"/>
      <c r="AA22" s="4"/>
    </row>
    <row r="23" spans="2:27" ht="11.25" customHeight="1" thickBot="1" x14ac:dyDescent="0.25">
      <c r="B23" s="14" t="s">
        <v>1</v>
      </c>
      <c r="C23" s="15" t="s">
        <v>10</v>
      </c>
      <c r="D23" s="117"/>
      <c r="E23" s="18">
        <v>1</v>
      </c>
      <c r="F23" s="21" t="s">
        <v>77</v>
      </c>
      <c r="G23" s="61">
        <f>0.95*Max!J4</f>
        <v>0</v>
      </c>
      <c r="H23" s="55"/>
      <c r="I23" s="53"/>
      <c r="J23" s="53"/>
      <c r="K23" s="53"/>
      <c r="L23" s="53"/>
      <c r="M23" s="53"/>
      <c r="N23" s="53"/>
      <c r="O23" s="53"/>
      <c r="P23" s="53"/>
      <c r="Q23" s="53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1.25" customHeight="1" x14ac:dyDescent="0.2">
      <c r="B24" s="62"/>
      <c r="C24" s="106" t="s">
        <v>10</v>
      </c>
      <c r="D24" s="97" t="s">
        <v>63</v>
      </c>
      <c r="E24" s="107">
        <v>2</v>
      </c>
      <c r="F24" s="108" t="s">
        <v>64</v>
      </c>
      <c r="G24" s="54">
        <f>1.05*Max!J4</f>
        <v>0</v>
      </c>
      <c r="H24" s="55"/>
      <c r="I24" s="58"/>
      <c r="J24" s="53"/>
      <c r="K24" s="53"/>
      <c r="L24" s="53"/>
      <c r="M24" s="53"/>
      <c r="N24" s="53"/>
      <c r="O24" s="53"/>
      <c r="P24" s="53"/>
      <c r="Q24" s="53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1.25" customHeight="1" x14ac:dyDescent="0.2">
      <c r="B25" s="53"/>
      <c r="C25" s="19" t="s">
        <v>10</v>
      </c>
      <c r="D25" s="126"/>
      <c r="E25" s="139" t="s">
        <v>79</v>
      </c>
      <c r="F25" s="23">
        <v>2</v>
      </c>
      <c r="G25" s="56">
        <f>0.9*G23</f>
        <v>0</v>
      </c>
      <c r="H25" s="57"/>
      <c r="I25" s="58"/>
      <c r="J25" s="58"/>
      <c r="K25" s="58"/>
      <c r="L25" s="58"/>
      <c r="M25" s="53"/>
      <c r="N25" s="53"/>
      <c r="O25" s="53"/>
      <c r="P25" s="53"/>
      <c r="Q25" s="53"/>
      <c r="R25" s="4"/>
      <c r="S25" s="4"/>
      <c r="Z25" s="4"/>
      <c r="AA25" s="4"/>
    </row>
    <row r="26" spans="2:27" ht="11.25" customHeight="1" x14ac:dyDescent="0.2">
      <c r="B26" s="53"/>
      <c r="C26" s="19" t="s">
        <v>12</v>
      </c>
      <c r="D26" s="126"/>
      <c r="E26" s="20" t="s">
        <v>13</v>
      </c>
      <c r="F26" s="20" t="s">
        <v>26</v>
      </c>
      <c r="G26" s="56">
        <f>0.89*Max!M4</f>
        <v>0</v>
      </c>
      <c r="H26" s="57"/>
      <c r="I26" s="58"/>
      <c r="J26" s="58"/>
      <c r="K26" s="58"/>
      <c r="L26" s="58"/>
      <c r="M26" s="53"/>
      <c r="N26" s="53"/>
      <c r="O26" s="53"/>
      <c r="P26" s="53"/>
      <c r="Q26" s="53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1.25" customHeight="1" x14ac:dyDescent="0.2">
      <c r="B27" s="53"/>
      <c r="C27" s="67" t="s">
        <v>27</v>
      </c>
      <c r="D27" s="70"/>
      <c r="E27" s="68" t="s">
        <v>13</v>
      </c>
      <c r="F27" s="70">
        <v>10</v>
      </c>
      <c r="G27" s="56"/>
      <c r="H27" s="102"/>
      <c r="I27" s="100"/>
      <c r="J27" s="100"/>
      <c r="K27" s="58"/>
      <c r="L27" s="58"/>
      <c r="M27" s="53"/>
      <c r="N27" s="53"/>
      <c r="O27" s="53"/>
      <c r="P27" s="53"/>
      <c r="Q27" s="53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11.25" customHeight="1" thickBot="1" x14ac:dyDescent="0.25">
      <c r="B28" s="53"/>
      <c r="C28" s="64" t="s">
        <v>15</v>
      </c>
      <c r="D28" s="65"/>
      <c r="E28" s="66" t="s">
        <v>26</v>
      </c>
      <c r="F28" s="65">
        <v>10</v>
      </c>
      <c r="G28" s="59"/>
      <c r="H28" s="67"/>
      <c r="I28" s="58"/>
      <c r="J28" s="58"/>
      <c r="K28" s="53"/>
      <c r="L28" s="53"/>
      <c r="M28" s="53"/>
      <c r="N28" s="53"/>
      <c r="O28" s="53"/>
      <c r="P28" s="53"/>
      <c r="Q28" s="53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s="62" customFormat="1" ht="11.25" customHeight="1" thickBot="1" x14ac:dyDescent="0.25">
      <c r="C29" s="164"/>
      <c r="D29" s="164"/>
      <c r="E29" s="164"/>
      <c r="F29" s="164"/>
      <c r="G29" s="103"/>
    </row>
    <row r="30" spans="2:27" ht="11.25" customHeight="1" thickBot="1" x14ac:dyDescent="0.25">
      <c r="B30" s="104" t="s">
        <v>9</v>
      </c>
      <c r="C30" s="6" t="s">
        <v>21</v>
      </c>
      <c r="D30" s="123"/>
      <c r="E30" s="24" t="s">
        <v>13</v>
      </c>
      <c r="F30" s="24" t="s">
        <v>26</v>
      </c>
      <c r="G30" s="61">
        <f>0.8*Max!I4</f>
        <v>0</v>
      </c>
      <c r="H30" s="67"/>
      <c r="I30" s="58"/>
      <c r="J30" s="58"/>
      <c r="K30" s="58"/>
      <c r="L30" s="58"/>
      <c r="M30" s="53"/>
      <c r="N30" s="53"/>
      <c r="O30" s="53"/>
      <c r="P30" s="53"/>
      <c r="Q30" s="53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1.25" customHeight="1" x14ac:dyDescent="0.2">
      <c r="B31" s="62"/>
      <c r="C31" s="9" t="s">
        <v>28</v>
      </c>
      <c r="D31" s="116"/>
      <c r="E31" s="25" t="s">
        <v>13</v>
      </c>
      <c r="F31" s="25" t="s">
        <v>30</v>
      </c>
      <c r="G31" s="54">
        <f>0.5*Max!K4</f>
        <v>0</v>
      </c>
      <c r="H31" s="55"/>
      <c r="I31" s="92"/>
      <c r="J31" s="92"/>
      <c r="K31" s="115"/>
      <c r="L31" s="115"/>
      <c r="M31" s="53"/>
      <c r="N31" s="53"/>
      <c r="O31" s="53"/>
      <c r="P31" s="53"/>
      <c r="Q31" s="53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1.25" customHeight="1" x14ac:dyDescent="0.2">
      <c r="B32" s="53"/>
      <c r="C32" s="94" t="s">
        <v>20</v>
      </c>
      <c r="D32" s="130" t="s">
        <v>61</v>
      </c>
      <c r="E32" s="109" t="s">
        <v>60</v>
      </c>
      <c r="F32" s="109" t="s">
        <v>75</v>
      </c>
      <c r="G32" s="54"/>
      <c r="H32" s="55"/>
      <c r="I32" s="92"/>
      <c r="J32" s="124"/>
      <c r="K32" s="113"/>
      <c r="L32" s="112"/>
      <c r="M32" s="53"/>
      <c r="N32" s="53"/>
      <c r="O32" s="53"/>
      <c r="P32" s="53"/>
      <c r="Q32" s="53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1.25" customHeight="1" x14ac:dyDescent="0.2">
      <c r="B33" s="53"/>
      <c r="C33" s="9" t="s">
        <v>29</v>
      </c>
      <c r="D33" s="116"/>
      <c r="E33" s="11">
        <v>3</v>
      </c>
      <c r="F33" s="25" t="s">
        <v>31</v>
      </c>
      <c r="G33" s="56"/>
      <c r="H33" s="57"/>
      <c r="I33" s="58"/>
      <c r="J33" s="58"/>
      <c r="K33" s="53"/>
      <c r="L33" s="53"/>
      <c r="M33" s="53"/>
      <c r="N33" s="53"/>
      <c r="O33" s="53"/>
      <c r="P33" s="53"/>
      <c r="Q33" s="53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 ht="11.25" customHeight="1" thickBot="1" x14ac:dyDescent="0.25">
      <c r="B34" s="53"/>
      <c r="C34" s="64" t="s">
        <v>32</v>
      </c>
      <c r="D34" s="65"/>
      <c r="E34" s="66" t="s">
        <v>13</v>
      </c>
      <c r="F34" s="66" t="s">
        <v>8</v>
      </c>
      <c r="G34" s="59"/>
      <c r="H34" s="57"/>
      <c r="I34" s="58"/>
      <c r="J34" s="58"/>
      <c r="K34" s="58"/>
      <c r="L34" s="58"/>
      <c r="M34" s="53"/>
      <c r="N34" s="53"/>
      <c r="O34" s="53"/>
      <c r="P34" s="53"/>
      <c r="Q34" s="53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1.25" customHeight="1" thickBot="1" x14ac:dyDescent="0.25">
      <c r="B35" s="13" t="s">
        <v>38</v>
      </c>
      <c r="C35" s="166" t="s">
        <v>39</v>
      </c>
      <c r="D35" s="167"/>
      <c r="E35" s="167"/>
      <c r="F35" s="167"/>
      <c r="G35" s="60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1.25" customHeight="1" thickBot="1" x14ac:dyDescent="0.25">
      <c r="B36" s="114" t="s">
        <v>17</v>
      </c>
      <c r="C36" s="15" t="s">
        <v>10</v>
      </c>
      <c r="D36" s="16" t="s">
        <v>72</v>
      </c>
      <c r="E36" s="17" t="s">
        <v>11</v>
      </c>
      <c r="F36" s="18">
        <v>3</v>
      </c>
      <c r="G36" s="61">
        <f>0.6*Max!J4</f>
        <v>0</v>
      </c>
      <c r="H36" s="67"/>
      <c r="I36" s="58"/>
      <c r="J36" s="58"/>
      <c r="K36" s="58"/>
      <c r="L36" s="58"/>
      <c r="M36" s="58"/>
      <c r="N36" s="58"/>
      <c r="O36" s="58"/>
      <c r="P36" s="58"/>
      <c r="Q36" s="58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11.25" customHeight="1" x14ac:dyDescent="0.2">
      <c r="B37" s="53"/>
      <c r="C37" s="19" t="s">
        <v>12</v>
      </c>
      <c r="D37" s="116"/>
      <c r="E37" s="20" t="s">
        <v>13</v>
      </c>
      <c r="F37" s="20" t="s">
        <v>14</v>
      </c>
      <c r="G37" s="56">
        <f>0.75*Max!M4</f>
        <v>0</v>
      </c>
      <c r="H37" s="55"/>
      <c r="I37" s="92"/>
      <c r="J37" s="92"/>
      <c r="K37" s="115"/>
      <c r="L37" s="115"/>
      <c r="M37" s="53"/>
      <c r="N37" s="53"/>
      <c r="O37" s="53"/>
      <c r="P37" s="53"/>
      <c r="Q37" s="53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1.25" customHeight="1" x14ac:dyDescent="0.2">
      <c r="B38" s="53"/>
      <c r="C38" s="67" t="s">
        <v>16</v>
      </c>
      <c r="D38" s="70" t="s">
        <v>62</v>
      </c>
      <c r="E38" s="68" t="s">
        <v>60</v>
      </c>
      <c r="F38" s="68" t="s">
        <v>60</v>
      </c>
      <c r="G38" s="56"/>
      <c r="H38" s="57"/>
      <c r="I38" s="58"/>
      <c r="J38" s="72"/>
      <c r="K38" s="113"/>
      <c r="L38" s="112"/>
      <c r="M38" s="53"/>
      <c r="N38" s="53"/>
      <c r="O38" s="53"/>
      <c r="P38" s="53"/>
      <c r="Q38" s="53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t="11.25" customHeight="1" thickBot="1" x14ac:dyDescent="0.25">
      <c r="B39" s="53"/>
      <c r="C39" s="64" t="s">
        <v>15</v>
      </c>
      <c r="D39" s="65"/>
      <c r="E39" s="66" t="s">
        <v>26</v>
      </c>
      <c r="F39" s="65">
        <v>10</v>
      </c>
      <c r="G39" s="59"/>
      <c r="H39" s="57"/>
      <c r="I39" s="58"/>
      <c r="J39" s="58"/>
      <c r="K39" s="53"/>
      <c r="L39" s="53"/>
      <c r="M39" s="53"/>
      <c r="N39" s="53"/>
      <c r="O39" s="53"/>
      <c r="P39" s="53"/>
      <c r="Q39" s="53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t="3" customHeight="1" x14ac:dyDescent="0.2">
      <c r="R40" s="4"/>
      <c r="S40" s="4"/>
      <c r="T40" s="4"/>
      <c r="U40" s="4"/>
      <c r="V40" s="4"/>
      <c r="W40" s="4"/>
      <c r="X40" s="4"/>
      <c r="Y40" s="4"/>
      <c r="Z40" s="4"/>
      <c r="AA40" s="4"/>
    </row>
  </sheetData>
  <mergeCells count="8">
    <mergeCell ref="C29:F29"/>
    <mergeCell ref="C35:F35"/>
    <mergeCell ref="R2:V2"/>
    <mergeCell ref="H22:L22"/>
    <mergeCell ref="R22:V22"/>
    <mergeCell ref="H2:L2"/>
    <mergeCell ref="C9:F9"/>
    <mergeCell ref="C14:F14"/>
  </mergeCells>
  <pageMargins left="0.7" right="0.7" top="0.75" bottom="0.75" header="0.3" footer="0.3"/>
  <pageSetup paperSize="9" orientation="landscape" r:id="rId1"/>
  <ignoredErrors>
    <ignoredError sqref="E38:F38 E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1"/>
  <sheetViews>
    <sheetView workbookViewId="0">
      <selection activeCell="C7" sqref="C7"/>
    </sheetView>
  </sheetViews>
  <sheetFormatPr defaultColWidth="7.7109375" defaultRowHeight="15" customHeight="1" x14ac:dyDescent="0.2"/>
  <cols>
    <col min="1" max="1" width="0.42578125" style="1" customWidth="1"/>
    <col min="2" max="2" width="7.7109375" style="1"/>
    <col min="3" max="3" width="13.7109375" style="1" customWidth="1"/>
    <col min="4" max="4" width="8.5703125" style="2" customWidth="1"/>
    <col min="5" max="5" width="5.140625" style="1" customWidth="1"/>
    <col min="6" max="6" width="5.42578125" style="1" customWidth="1"/>
    <col min="7" max="7" width="5.7109375" style="26" customWidth="1"/>
    <col min="8" max="17" width="3" style="1" customWidth="1"/>
    <col min="18" max="18" width="0.42578125" style="1" customWidth="1"/>
    <col min="19" max="16384" width="7.7109375" style="1"/>
  </cols>
  <sheetData>
    <row r="1" spans="1:29" ht="5.0999999999999996" customHeight="1" thickBot="1" x14ac:dyDescent="0.25">
      <c r="A1" s="53"/>
    </row>
    <row r="2" spans="1:29" ht="11.25" customHeight="1" thickBot="1" x14ac:dyDescent="0.25">
      <c r="B2" s="3" t="s">
        <v>35</v>
      </c>
      <c r="C2" s="63" t="s">
        <v>2</v>
      </c>
      <c r="D2" s="63" t="s">
        <v>3</v>
      </c>
      <c r="E2" s="63" t="s">
        <v>4</v>
      </c>
      <c r="F2" s="63" t="s">
        <v>5</v>
      </c>
      <c r="G2" s="52" t="s">
        <v>6</v>
      </c>
      <c r="H2" s="161" t="s">
        <v>40</v>
      </c>
      <c r="I2" s="162"/>
      <c r="J2" s="162"/>
      <c r="K2" s="162"/>
      <c r="L2" s="163"/>
      <c r="M2" s="53"/>
      <c r="N2" s="53"/>
      <c r="O2" s="53"/>
      <c r="P2" s="53"/>
      <c r="Q2" s="53"/>
      <c r="S2" s="158"/>
      <c r="T2" s="158"/>
      <c r="U2" s="158"/>
      <c r="V2" s="158"/>
      <c r="W2" s="158"/>
      <c r="X2" s="4"/>
      <c r="Y2" s="4"/>
      <c r="Z2" s="4"/>
      <c r="AA2" s="4"/>
      <c r="AB2" s="4"/>
      <c r="AC2" s="4"/>
    </row>
    <row r="3" spans="1:29" ht="11.25" customHeight="1" thickBot="1" x14ac:dyDescent="0.25">
      <c r="B3" s="5" t="s">
        <v>1</v>
      </c>
      <c r="C3" s="6" t="s">
        <v>21</v>
      </c>
      <c r="D3" s="117"/>
      <c r="E3" s="7">
        <v>1</v>
      </c>
      <c r="F3" s="8" t="s">
        <v>68</v>
      </c>
      <c r="G3" s="54">
        <f>0.95*Max!I4</f>
        <v>0</v>
      </c>
      <c r="H3" s="55"/>
      <c r="I3" s="53"/>
      <c r="J3" s="53"/>
      <c r="K3" s="53"/>
      <c r="L3" s="53"/>
      <c r="M3" s="53"/>
      <c r="N3" s="53"/>
      <c r="O3" s="53"/>
      <c r="P3" s="53"/>
      <c r="Q3" s="53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1.25" customHeight="1" x14ac:dyDescent="0.2">
      <c r="B4" s="62"/>
      <c r="C4" s="94" t="s">
        <v>21</v>
      </c>
      <c r="D4" s="97" t="s">
        <v>65</v>
      </c>
      <c r="E4" s="95">
        <v>2</v>
      </c>
      <c r="F4" s="96">
        <v>2</v>
      </c>
      <c r="G4" s="54">
        <f>Max!I4</f>
        <v>0</v>
      </c>
      <c r="H4" s="55"/>
      <c r="I4" s="58"/>
      <c r="J4" s="53"/>
      <c r="K4" s="53"/>
      <c r="L4" s="53"/>
      <c r="M4" s="53"/>
      <c r="N4" s="53"/>
      <c r="O4" s="53"/>
      <c r="P4" s="53"/>
      <c r="Q4" s="53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1.25" customHeight="1" x14ac:dyDescent="0.2">
      <c r="B5" s="53"/>
      <c r="C5" s="9" t="s">
        <v>21</v>
      </c>
      <c r="D5" s="126"/>
      <c r="E5" s="10">
        <v>3</v>
      </c>
      <c r="F5" s="11">
        <v>1</v>
      </c>
      <c r="G5" s="56">
        <f>0.9*G3</f>
        <v>0</v>
      </c>
      <c r="H5" s="57"/>
      <c r="I5" s="58"/>
      <c r="J5" s="58"/>
      <c r="K5" s="62"/>
      <c r="L5" s="62"/>
      <c r="M5" s="53"/>
      <c r="N5" s="53"/>
      <c r="O5" s="53"/>
      <c r="P5" s="53"/>
      <c r="Q5" s="53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1.25" customHeight="1" x14ac:dyDescent="0.2">
      <c r="B6" s="53"/>
      <c r="C6" s="12" t="s">
        <v>76</v>
      </c>
      <c r="D6" s="125"/>
      <c r="E6" s="10">
        <v>5</v>
      </c>
      <c r="F6" s="11">
        <v>5</v>
      </c>
      <c r="G6" s="56"/>
      <c r="H6" s="57"/>
      <c r="I6" s="58"/>
      <c r="J6" s="58"/>
      <c r="K6" s="58"/>
      <c r="L6" s="58"/>
      <c r="M6" s="53"/>
      <c r="N6" s="53"/>
      <c r="O6" s="53"/>
      <c r="P6" s="53"/>
      <c r="Q6" s="53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1.25" customHeight="1" x14ac:dyDescent="0.2">
      <c r="B7" s="53"/>
      <c r="C7" s="9" t="s">
        <v>29</v>
      </c>
      <c r="D7" s="116"/>
      <c r="E7" s="11">
        <v>3</v>
      </c>
      <c r="F7" s="11">
        <v>10</v>
      </c>
      <c r="G7" s="56"/>
      <c r="H7" s="57"/>
      <c r="I7" s="58"/>
      <c r="J7" s="58"/>
      <c r="K7" s="53"/>
      <c r="L7" s="53"/>
      <c r="M7" s="53"/>
      <c r="N7" s="53"/>
      <c r="O7" s="53"/>
      <c r="P7" s="53"/>
      <c r="Q7" s="53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1.25" customHeight="1" thickBot="1" x14ac:dyDescent="0.25">
      <c r="B8" s="53"/>
      <c r="C8" s="64" t="s">
        <v>7</v>
      </c>
      <c r="D8" s="65"/>
      <c r="E8" s="65">
        <v>5</v>
      </c>
      <c r="F8" s="66" t="s">
        <v>8</v>
      </c>
      <c r="G8" s="59"/>
      <c r="H8" s="57"/>
      <c r="I8" s="58"/>
      <c r="J8" s="58"/>
      <c r="K8" s="58"/>
      <c r="L8" s="58"/>
      <c r="M8" s="53"/>
      <c r="N8" s="53"/>
      <c r="O8" s="53"/>
      <c r="P8" s="53"/>
      <c r="Q8" s="53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1.25" customHeight="1" thickBot="1" x14ac:dyDescent="0.25">
      <c r="B9" s="13" t="s">
        <v>37</v>
      </c>
      <c r="C9" s="159" t="s">
        <v>39</v>
      </c>
      <c r="D9" s="160"/>
      <c r="E9" s="160"/>
      <c r="F9" s="160"/>
      <c r="G9" s="60"/>
      <c r="H9" s="53"/>
      <c r="I9" s="53"/>
      <c r="J9" s="53"/>
      <c r="K9" s="53"/>
      <c r="L9" s="53"/>
      <c r="M9" s="53"/>
      <c r="N9" s="53"/>
      <c r="O9" s="53"/>
      <c r="P9" s="53"/>
      <c r="Q9" s="53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1.25" customHeight="1" thickBot="1" x14ac:dyDescent="0.25">
      <c r="B10" s="14" t="s">
        <v>9</v>
      </c>
      <c r="C10" s="15" t="s">
        <v>10</v>
      </c>
      <c r="D10" s="16" t="s">
        <v>72</v>
      </c>
      <c r="E10" s="17" t="s">
        <v>11</v>
      </c>
      <c r="F10" s="18">
        <v>3</v>
      </c>
      <c r="G10" s="61">
        <f>0.6*Max!J4</f>
        <v>0</v>
      </c>
      <c r="H10" s="57"/>
      <c r="I10" s="58"/>
      <c r="J10" s="58"/>
      <c r="K10" s="58"/>
      <c r="L10" s="58"/>
      <c r="M10" s="58"/>
      <c r="N10" s="58"/>
      <c r="O10" s="58"/>
      <c r="P10" s="58"/>
      <c r="Q10" s="58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1.25" customHeight="1" x14ac:dyDescent="0.2">
      <c r="B11" s="53"/>
      <c r="C11" s="19" t="s">
        <v>12</v>
      </c>
      <c r="D11" s="116"/>
      <c r="E11" s="20" t="s">
        <v>13</v>
      </c>
      <c r="F11" s="20" t="s">
        <v>14</v>
      </c>
      <c r="G11" s="56">
        <f>0.75*Max!M4</f>
        <v>0</v>
      </c>
      <c r="H11" s="57"/>
      <c r="I11" s="58"/>
      <c r="J11" s="58"/>
      <c r="K11" s="58"/>
      <c r="L11" s="58"/>
      <c r="M11" s="53"/>
      <c r="N11" s="53"/>
      <c r="O11" s="53"/>
      <c r="P11" s="53"/>
      <c r="Q11" s="5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1.25" customHeight="1" x14ac:dyDescent="0.2">
      <c r="B12" s="53"/>
      <c r="C12" s="67" t="s">
        <v>16</v>
      </c>
      <c r="D12" s="70" t="s">
        <v>67</v>
      </c>
      <c r="E12" s="68" t="s">
        <v>13</v>
      </c>
      <c r="F12" s="68" t="s">
        <v>14</v>
      </c>
      <c r="G12" s="56"/>
      <c r="H12" s="102"/>
      <c r="I12" s="100"/>
      <c r="J12" s="100"/>
      <c r="K12" s="58"/>
      <c r="L12" s="58"/>
      <c r="M12" s="53"/>
      <c r="N12" s="53"/>
      <c r="O12" s="53"/>
      <c r="P12" s="53"/>
      <c r="Q12" s="5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1.25" customHeight="1" thickBot="1" x14ac:dyDescent="0.25">
      <c r="B13" s="53"/>
      <c r="C13" s="64" t="s">
        <v>15</v>
      </c>
      <c r="D13" s="65"/>
      <c r="E13" s="66" t="s">
        <v>26</v>
      </c>
      <c r="F13" s="65">
        <v>10</v>
      </c>
      <c r="G13" s="59"/>
      <c r="H13" s="67"/>
      <c r="I13" s="58"/>
      <c r="J13" s="58"/>
      <c r="K13" s="53"/>
      <c r="L13" s="53"/>
      <c r="M13" s="53"/>
      <c r="N13" s="53"/>
      <c r="O13" s="53"/>
      <c r="P13" s="53"/>
      <c r="Q13" s="5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62" customFormat="1" ht="11.25" customHeight="1" thickBot="1" x14ac:dyDescent="0.25">
      <c r="C14" s="165"/>
      <c r="D14" s="165"/>
      <c r="E14" s="165"/>
      <c r="F14" s="165"/>
      <c r="G14" s="103"/>
    </row>
    <row r="15" spans="1:29" ht="11.25" customHeight="1" thickBot="1" x14ac:dyDescent="0.25">
      <c r="B15" s="5" t="s">
        <v>17</v>
      </c>
      <c r="C15" s="6" t="s">
        <v>21</v>
      </c>
      <c r="D15" s="123" t="s">
        <v>19</v>
      </c>
      <c r="E15" s="7">
        <v>5</v>
      </c>
      <c r="F15" s="7">
        <v>3</v>
      </c>
      <c r="G15" s="119">
        <f>0.6*Max!I4</f>
        <v>0</v>
      </c>
      <c r="H15" s="67"/>
      <c r="I15" s="58"/>
      <c r="J15" s="72"/>
      <c r="K15" s="58"/>
      <c r="L15" s="58"/>
      <c r="M15" s="53"/>
      <c r="N15" s="53"/>
      <c r="O15" s="53"/>
      <c r="P15" s="53"/>
      <c r="Q15" s="5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1.25" customHeight="1" x14ac:dyDescent="0.2">
      <c r="B16" s="53"/>
      <c r="C16" s="9" t="s">
        <v>18</v>
      </c>
      <c r="D16" s="118"/>
      <c r="E16" s="11">
        <v>3</v>
      </c>
      <c r="F16" s="11">
        <v>1</v>
      </c>
      <c r="G16" s="120">
        <f>0.85*Max!K4</f>
        <v>0</v>
      </c>
      <c r="H16" s="55"/>
      <c r="I16" s="92"/>
      <c r="J16" s="92"/>
      <c r="K16" s="53"/>
      <c r="L16" s="53"/>
      <c r="M16" s="53"/>
      <c r="N16" s="53"/>
      <c r="O16" s="53"/>
      <c r="P16" s="53"/>
      <c r="Q16" s="5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1.25" customHeight="1" thickBot="1" x14ac:dyDescent="0.25">
      <c r="B17" s="53"/>
      <c r="C17" s="9" t="s">
        <v>20</v>
      </c>
      <c r="D17" s="129" t="s">
        <v>61</v>
      </c>
      <c r="E17" s="11">
        <v>3</v>
      </c>
      <c r="F17" s="11">
        <v>5</v>
      </c>
      <c r="G17" s="120"/>
      <c r="H17" s="57"/>
      <c r="I17" s="58"/>
      <c r="J17" s="58"/>
      <c r="K17" s="58"/>
      <c r="L17" s="58"/>
      <c r="M17" s="53"/>
      <c r="N17" s="53"/>
      <c r="O17" s="53"/>
      <c r="P17" s="53"/>
      <c r="Q17" s="53"/>
      <c r="S17" s="4"/>
      <c r="Y17" s="4"/>
      <c r="Z17" s="4"/>
      <c r="AA17" s="4"/>
      <c r="AB17" s="4"/>
      <c r="AC17" s="4"/>
    </row>
    <row r="18" spans="2:29" ht="11.25" customHeight="1" thickBot="1" x14ac:dyDescent="0.25">
      <c r="B18" s="69" t="s">
        <v>22</v>
      </c>
      <c r="C18" s="67" t="s">
        <v>23</v>
      </c>
      <c r="D18" s="70"/>
      <c r="E18" s="70">
        <v>3</v>
      </c>
      <c r="F18" s="70">
        <v>10</v>
      </c>
      <c r="G18" s="120"/>
      <c r="H18" s="57"/>
      <c r="I18" s="58"/>
      <c r="J18" s="58"/>
      <c r="K18" s="53"/>
      <c r="L18" s="53"/>
      <c r="M18" s="53"/>
      <c r="N18" s="53"/>
      <c r="O18" s="53"/>
      <c r="P18" s="53"/>
      <c r="Q18" s="53"/>
      <c r="S18" s="4"/>
      <c r="Y18" s="4"/>
      <c r="Z18" s="4"/>
      <c r="AA18" s="4"/>
      <c r="AB18" s="4"/>
      <c r="AC18" s="4"/>
    </row>
    <row r="19" spans="2:29" ht="11.25" customHeight="1" thickBot="1" x14ac:dyDescent="0.25">
      <c r="B19" s="69" t="s">
        <v>22</v>
      </c>
      <c r="C19" s="67" t="s">
        <v>24</v>
      </c>
      <c r="D19" s="70"/>
      <c r="E19" s="70">
        <v>3</v>
      </c>
      <c r="F19" s="70">
        <v>10</v>
      </c>
      <c r="G19" s="120"/>
      <c r="H19" s="57"/>
      <c r="I19" s="58"/>
      <c r="J19" s="58"/>
      <c r="K19" s="53"/>
      <c r="L19" s="53"/>
      <c r="M19" s="53"/>
      <c r="N19" s="53"/>
      <c r="O19" s="53"/>
      <c r="P19" s="53"/>
      <c r="Q19" s="5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1.25" customHeight="1" thickBot="1" x14ac:dyDescent="0.25">
      <c r="B20" s="53"/>
      <c r="C20" s="64" t="s">
        <v>7</v>
      </c>
      <c r="D20" s="65"/>
      <c r="E20" s="65">
        <v>3</v>
      </c>
      <c r="F20" s="65">
        <v>10</v>
      </c>
      <c r="G20" s="121"/>
      <c r="H20" s="57"/>
      <c r="I20" s="58"/>
      <c r="J20" s="58"/>
      <c r="K20" s="53"/>
      <c r="L20" s="53"/>
      <c r="M20" s="53"/>
      <c r="N20" s="53"/>
      <c r="O20" s="53"/>
      <c r="P20" s="53"/>
      <c r="Q20" s="5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1.25" customHeight="1" thickBot="1" x14ac:dyDescent="0.25">
      <c r="B21" s="53"/>
      <c r="C21" s="53"/>
      <c r="D21" s="71"/>
      <c r="E21" s="71"/>
      <c r="F21" s="71"/>
      <c r="G21" s="60"/>
      <c r="H21" s="53"/>
      <c r="I21" s="53"/>
      <c r="J21" s="53"/>
      <c r="K21" s="53"/>
      <c r="L21" s="53"/>
      <c r="M21" s="53"/>
      <c r="N21" s="53"/>
      <c r="O21" s="53"/>
      <c r="P21" s="53"/>
      <c r="Q21" s="5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1.25" customHeight="1" thickBot="1" x14ac:dyDescent="0.25">
      <c r="B22" s="3" t="s">
        <v>36</v>
      </c>
      <c r="C22" s="110" t="s">
        <v>2</v>
      </c>
      <c r="D22" s="110" t="s">
        <v>3</v>
      </c>
      <c r="E22" s="110" t="s">
        <v>4</v>
      </c>
      <c r="F22" s="110" t="s">
        <v>5</v>
      </c>
      <c r="G22" s="111" t="s">
        <v>6</v>
      </c>
      <c r="H22" s="161" t="s">
        <v>40</v>
      </c>
      <c r="I22" s="162"/>
      <c r="J22" s="162"/>
      <c r="K22" s="162"/>
      <c r="L22" s="163"/>
      <c r="M22" s="53"/>
      <c r="N22" s="53"/>
      <c r="O22" s="53"/>
      <c r="P22" s="53"/>
      <c r="Q22" s="53"/>
      <c r="S22" s="158"/>
      <c r="T22" s="158"/>
      <c r="U22" s="158"/>
      <c r="V22" s="158"/>
      <c r="W22" s="158"/>
      <c r="X22" s="4"/>
      <c r="Y22" s="4"/>
      <c r="Z22" s="4"/>
      <c r="AA22" s="4"/>
      <c r="AB22" s="4"/>
      <c r="AC22" s="4"/>
    </row>
    <row r="23" spans="2:29" ht="11.25" customHeight="1" thickBot="1" x14ac:dyDescent="0.25">
      <c r="B23" s="14" t="s">
        <v>1</v>
      </c>
      <c r="C23" s="15" t="s">
        <v>10</v>
      </c>
      <c r="D23" s="117"/>
      <c r="E23" s="18">
        <v>1</v>
      </c>
      <c r="F23" s="21" t="s">
        <v>68</v>
      </c>
      <c r="G23" s="61">
        <f>0.95*Max!J4</f>
        <v>0</v>
      </c>
      <c r="H23" s="55"/>
      <c r="I23" s="53"/>
      <c r="J23" s="53"/>
      <c r="K23" s="53"/>
      <c r="L23" s="53"/>
      <c r="M23" s="53"/>
      <c r="N23" s="53"/>
      <c r="O23" s="53"/>
      <c r="P23" s="53"/>
      <c r="Q23" s="5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1.25" customHeight="1" x14ac:dyDescent="0.2">
      <c r="B24" s="62"/>
      <c r="C24" s="106" t="s">
        <v>59</v>
      </c>
      <c r="D24" s="97"/>
      <c r="E24" s="107">
        <v>2</v>
      </c>
      <c r="F24" s="108">
        <v>2</v>
      </c>
      <c r="G24" s="54">
        <f>Max!J4</f>
        <v>0</v>
      </c>
      <c r="H24" s="55"/>
      <c r="I24" s="72"/>
      <c r="J24" s="93"/>
      <c r="K24" s="53"/>
      <c r="L24" s="53"/>
      <c r="M24" s="53"/>
      <c r="N24" s="53"/>
      <c r="O24" s="53"/>
      <c r="P24" s="53"/>
      <c r="Q24" s="5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11.25" customHeight="1" x14ac:dyDescent="0.2">
      <c r="B25" s="62"/>
      <c r="C25" s="106" t="s">
        <v>10</v>
      </c>
      <c r="D25" s="97" t="s">
        <v>65</v>
      </c>
      <c r="E25" s="107">
        <v>2</v>
      </c>
      <c r="F25" s="108">
        <v>2</v>
      </c>
      <c r="G25" s="54">
        <f>Max!J4</f>
        <v>0</v>
      </c>
      <c r="H25" s="55"/>
      <c r="I25" s="58"/>
      <c r="J25" s="53"/>
      <c r="K25" s="53"/>
      <c r="L25" s="53"/>
      <c r="M25" s="53"/>
      <c r="N25" s="53"/>
      <c r="O25" s="53"/>
      <c r="P25" s="53"/>
      <c r="Q25" s="5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1.25" customHeight="1" x14ac:dyDescent="0.2">
      <c r="B26" s="53"/>
      <c r="C26" s="19" t="s">
        <v>10</v>
      </c>
      <c r="D26" s="126"/>
      <c r="E26" s="22">
        <v>3</v>
      </c>
      <c r="F26" s="23">
        <v>1</v>
      </c>
      <c r="G26" s="56">
        <f>0.9*G23</f>
        <v>0</v>
      </c>
      <c r="H26" s="57"/>
      <c r="I26" s="92"/>
      <c r="J26" s="72"/>
      <c r="K26" s="93"/>
      <c r="L26" s="62"/>
      <c r="M26" s="53"/>
      <c r="N26" s="53"/>
      <c r="O26" s="53"/>
      <c r="P26" s="53"/>
      <c r="Q26" s="5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1.25" customHeight="1" x14ac:dyDescent="0.2">
      <c r="B27" s="53"/>
      <c r="C27" s="67" t="s">
        <v>27</v>
      </c>
      <c r="D27" s="70"/>
      <c r="E27" s="68" t="s">
        <v>13</v>
      </c>
      <c r="F27" s="70">
        <v>10</v>
      </c>
      <c r="G27" s="56"/>
      <c r="H27" s="102"/>
      <c r="I27" s="100"/>
      <c r="J27" s="100"/>
      <c r="K27" s="58"/>
      <c r="L27" s="58"/>
      <c r="M27" s="53"/>
      <c r="N27" s="53"/>
      <c r="O27" s="53"/>
      <c r="P27" s="53"/>
      <c r="Q27" s="5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1.25" customHeight="1" thickBot="1" x14ac:dyDescent="0.25">
      <c r="B28" s="53"/>
      <c r="C28" s="64" t="s">
        <v>15</v>
      </c>
      <c r="D28" s="65"/>
      <c r="E28" s="66" t="s">
        <v>26</v>
      </c>
      <c r="F28" s="65">
        <v>10</v>
      </c>
      <c r="G28" s="59"/>
      <c r="H28" s="57"/>
      <c r="I28" s="58"/>
      <c r="J28" s="58"/>
      <c r="K28" s="53"/>
      <c r="L28" s="53"/>
      <c r="M28" s="53"/>
      <c r="N28" s="53"/>
      <c r="O28" s="53"/>
      <c r="P28" s="53"/>
      <c r="Q28" s="5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s="62" customFormat="1" ht="11.25" customHeight="1" thickBot="1" x14ac:dyDescent="0.25">
      <c r="C29" s="164"/>
      <c r="D29" s="164"/>
      <c r="E29" s="164"/>
      <c r="F29" s="164"/>
      <c r="G29" s="103"/>
    </row>
    <row r="30" spans="2:29" ht="11.25" customHeight="1" thickBot="1" x14ac:dyDescent="0.25">
      <c r="B30" s="104" t="s">
        <v>9</v>
      </c>
      <c r="C30" s="6" t="s">
        <v>21</v>
      </c>
      <c r="D30" s="123" t="s">
        <v>63</v>
      </c>
      <c r="E30" s="24" t="s">
        <v>66</v>
      </c>
      <c r="F30" s="24" t="s">
        <v>64</v>
      </c>
      <c r="G30" s="61">
        <f>1.1*Max!I4</f>
        <v>0</v>
      </c>
      <c r="H30" s="57"/>
      <c r="I30" s="58"/>
      <c r="J30" s="62"/>
      <c r="K30" s="62"/>
      <c r="L30" s="62"/>
      <c r="M30" s="53"/>
      <c r="N30" s="53"/>
      <c r="O30" s="53"/>
      <c r="P30" s="53"/>
      <c r="Q30" s="5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1.25" customHeight="1" x14ac:dyDescent="0.2">
      <c r="B31" s="62"/>
      <c r="C31" s="94" t="s">
        <v>21</v>
      </c>
      <c r="D31" s="127"/>
      <c r="E31" s="109" t="s">
        <v>13</v>
      </c>
      <c r="F31" s="109" t="s">
        <v>26</v>
      </c>
      <c r="G31" s="54">
        <f>0.8*Max!I4</f>
        <v>0</v>
      </c>
      <c r="H31" s="57"/>
      <c r="I31" s="58"/>
      <c r="J31" s="58"/>
      <c r="K31" s="58"/>
      <c r="L31" s="58"/>
      <c r="M31" s="53"/>
      <c r="N31" s="53"/>
      <c r="O31" s="53"/>
      <c r="P31" s="53"/>
      <c r="Q31" s="5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11.25" customHeight="1" x14ac:dyDescent="0.2">
      <c r="B32" s="53"/>
      <c r="C32" s="9" t="s">
        <v>28</v>
      </c>
      <c r="D32" s="116"/>
      <c r="E32" s="25" t="s">
        <v>13</v>
      </c>
      <c r="F32" s="25" t="s">
        <v>30</v>
      </c>
      <c r="G32" s="56">
        <f>0.59*Max!K4</f>
        <v>0</v>
      </c>
      <c r="H32" s="57"/>
      <c r="I32" s="58"/>
      <c r="J32" s="58"/>
      <c r="K32" s="58"/>
      <c r="L32" s="58"/>
      <c r="M32" s="53"/>
      <c r="N32" s="53"/>
      <c r="O32" s="53"/>
      <c r="P32" s="53"/>
      <c r="Q32" s="5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1.25" customHeight="1" x14ac:dyDescent="0.2">
      <c r="B33" s="53"/>
      <c r="C33" s="9" t="s">
        <v>29</v>
      </c>
      <c r="D33" s="116"/>
      <c r="E33" s="11">
        <v>3</v>
      </c>
      <c r="F33" s="25" t="s">
        <v>31</v>
      </c>
      <c r="G33" s="56"/>
      <c r="H33" s="57"/>
      <c r="I33" s="58"/>
      <c r="J33" s="58"/>
      <c r="K33" s="53"/>
      <c r="L33" s="53"/>
      <c r="M33" s="53"/>
      <c r="N33" s="53"/>
      <c r="O33" s="53"/>
      <c r="P33" s="53"/>
      <c r="Q33" s="5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11.25" customHeight="1" thickBot="1" x14ac:dyDescent="0.25">
      <c r="B34" s="53"/>
      <c r="C34" s="99" t="s">
        <v>32</v>
      </c>
      <c r="D34" s="128"/>
      <c r="E34" s="101" t="s">
        <v>13</v>
      </c>
      <c r="F34" s="101" t="s">
        <v>8</v>
      </c>
      <c r="G34" s="59"/>
      <c r="H34" s="57"/>
      <c r="I34" s="58"/>
      <c r="J34" s="58"/>
      <c r="K34" s="58"/>
      <c r="L34" s="58"/>
      <c r="M34" s="53"/>
      <c r="N34" s="53"/>
      <c r="O34" s="53"/>
      <c r="P34" s="53"/>
      <c r="Q34" s="5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1.25" customHeight="1" thickBot="1" x14ac:dyDescent="0.25">
      <c r="B35" s="13" t="s">
        <v>38</v>
      </c>
      <c r="C35" s="166" t="s">
        <v>39</v>
      </c>
      <c r="D35" s="167"/>
      <c r="E35" s="167"/>
      <c r="F35" s="167"/>
      <c r="G35" s="60"/>
      <c r="H35" s="53"/>
      <c r="I35" s="53"/>
      <c r="J35" s="53"/>
      <c r="K35" s="53"/>
      <c r="L35" s="53"/>
      <c r="M35" s="53"/>
      <c r="N35" s="53"/>
      <c r="O35" s="53"/>
      <c r="P35" s="53"/>
      <c r="Q35" s="53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9" s="62" customFormat="1" ht="11.25" customHeight="1" thickBot="1" x14ac:dyDescent="0.25">
      <c r="C36" s="165"/>
      <c r="D36" s="165"/>
      <c r="E36" s="165"/>
      <c r="F36" s="165"/>
      <c r="G36" s="103"/>
    </row>
    <row r="37" spans="2:29" ht="11.25" customHeight="1" thickBot="1" x14ac:dyDescent="0.25">
      <c r="B37" s="114" t="s">
        <v>17</v>
      </c>
      <c r="C37" s="15" t="s">
        <v>10</v>
      </c>
      <c r="D37" s="117" t="s">
        <v>63</v>
      </c>
      <c r="E37" s="17" t="s">
        <v>66</v>
      </c>
      <c r="F37" s="18" t="s">
        <v>64</v>
      </c>
      <c r="G37" s="61">
        <f>1.05*Max!J4</f>
        <v>0</v>
      </c>
      <c r="H37" s="67"/>
      <c r="I37" s="58"/>
      <c r="J37" s="62"/>
      <c r="K37" s="62"/>
      <c r="L37" s="62"/>
      <c r="M37" s="62"/>
      <c r="N37" s="62"/>
      <c r="O37" s="62"/>
      <c r="P37" s="62"/>
      <c r="Q37" s="62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9" ht="11.25" customHeight="1" x14ac:dyDescent="0.2">
      <c r="B38" s="53"/>
      <c r="C38" s="19" t="s">
        <v>10</v>
      </c>
      <c r="D38" s="16" t="s">
        <v>72</v>
      </c>
      <c r="E38" s="20" t="s">
        <v>11</v>
      </c>
      <c r="F38" s="20" t="s">
        <v>60</v>
      </c>
      <c r="G38" s="56">
        <f>0.6*Max!J4</f>
        <v>0</v>
      </c>
      <c r="H38" s="57"/>
      <c r="I38" s="58"/>
      <c r="J38" s="58"/>
      <c r="K38" s="100"/>
      <c r="L38" s="102"/>
      <c r="M38" s="58"/>
      <c r="N38" s="58"/>
      <c r="O38" s="58"/>
      <c r="P38" s="58"/>
      <c r="Q38" s="58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9" ht="11.25" customHeight="1" x14ac:dyDescent="0.2">
      <c r="B39" s="53"/>
      <c r="C39" s="67" t="s">
        <v>16</v>
      </c>
      <c r="D39" s="70" t="s">
        <v>62</v>
      </c>
      <c r="E39" s="68" t="s">
        <v>60</v>
      </c>
      <c r="F39" s="68" t="s">
        <v>60</v>
      </c>
      <c r="G39" s="56"/>
      <c r="H39" s="57"/>
      <c r="I39" s="58"/>
      <c r="J39" s="72"/>
      <c r="K39" s="113"/>
      <c r="L39" s="112"/>
      <c r="M39" s="53"/>
      <c r="N39" s="53"/>
      <c r="O39" s="53"/>
      <c r="P39" s="53"/>
      <c r="Q39" s="53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9" ht="11.25" customHeight="1" thickBot="1" x14ac:dyDescent="0.25">
      <c r="B40" s="53"/>
      <c r="C40" s="64" t="s">
        <v>15</v>
      </c>
      <c r="D40" s="65"/>
      <c r="E40" s="66" t="s">
        <v>26</v>
      </c>
      <c r="F40" s="65">
        <v>10</v>
      </c>
      <c r="G40" s="59"/>
      <c r="H40" s="57"/>
      <c r="I40" s="58"/>
      <c r="J40" s="58"/>
      <c r="K40" s="53"/>
      <c r="L40" s="53"/>
      <c r="M40" s="53"/>
      <c r="N40" s="53"/>
      <c r="O40" s="53"/>
      <c r="P40" s="53"/>
      <c r="Q40" s="53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9" ht="3" customHeight="1" x14ac:dyDescent="0.2"/>
  </sheetData>
  <mergeCells count="9">
    <mergeCell ref="C35:F35"/>
    <mergeCell ref="C36:F36"/>
    <mergeCell ref="C29:F29"/>
    <mergeCell ref="S2:W2"/>
    <mergeCell ref="H22:L22"/>
    <mergeCell ref="S22:W22"/>
    <mergeCell ref="H2:L2"/>
    <mergeCell ref="C9:F9"/>
    <mergeCell ref="C14:F14"/>
  </mergeCells>
  <pageMargins left="0.7" right="0.7" top="0.75" bottom="0.75" header="0.3" footer="0.3"/>
  <pageSetup paperSize="9" orientation="landscape" verticalDpi="0" r:id="rId1"/>
  <ignoredErrors>
    <ignoredError sqref="E37:F39 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Max</vt:lpstr>
      <vt:lpstr>v.1-v.2</vt:lpstr>
      <vt:lpstr>v.3-v.4</vt:lpstr>
      <vt:lpstr>v.5-v.6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cp:lastPrinted>2018-09-25T13:33:28Z</cp:lastPrinted>
  <dcterms:created xsi:type="dcterms:W3CDTF">2017-11-28T06:52:02Z</dcterms:created>
  <dcterms:modified xsi:type="dcterms:W3CDTF">2021-03-03T19:04:06Z</dcterms:modified>
</cp:coreProperties>
</file>